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 codeName="{B08E4597-CF32-672E-EC9B-63DB714DCB7F}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C:\Users\Michele\OneDrive - FSA S.p.a\LEZIONI\000.INFINANCE\Workshop Financial Modelling\Workshop\"/>
    </mc:Choice>
  </mc:AlternateContent>
  <xr:revisionPtr revIDLastSave="0" documentId="13_ncr:1_{E86D78B9-76D1-48FC-94C8-C573BD62A1BA}" xr6:coauthVersionLast="45" xr6:coauthVersionMax="45" xr10:uidLastSave="{00000000-0000-0000-0000-000000000000}"/>
  <bookViews>
    <workbookView xWindow="-93" yWindow="-93" windowWidth="25786" windowHeight="13986" activeTab="2" xr2:uid="{0FEBC746-17CC-431F-B40C-9534C9F90FCE}"/>
  </bookViews>
  <sheets>
    <sheet name="Comandi" sheetId="3" r:id="rId1"/>
    <sheet name="Scadenziario" sheetId="1" r:id="rId2"/>
    <sheet name="BUDGET CASSA" sheetId="4" r:id="rId3"/>
    <sheet name="Movimenti a budget" sheetId="6" r:id="rId4"/>
    <sheet name="PIVOT" sheetId="8" r:id="rId5"/>
  </sheets>
  <definedNames>
    <definedName name="_xlnm._FilterDatabase" localSheetId="3" hidden="1">'Movimenti a budget'!$A$2:$H$310</definedName>
    <definedName name="_xlnm._FilterDatabase" localSheetId="1" hidden="1">Scadenziario!$A$2:$S$409</definedName>
  </definedNames>
  <calcPr calcId="191029"/>
  <pivotCaches>
    <pivotCache cacheId="2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" i="4" l="1"/>
  <c r="E2" i="4"/>
  <c r="F2" i="4"/>
  <c r="G2" i="4"/>
  <c r="H2" i="4"/>
  <c r="I2" i="4"/>
  <c r="J2" i="4"/>
  <c r="K2" i="4"/>
  <c r="L2" i="4"/>
  <c r="C2" i="4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3" i="1"/>
  <c r="D4" i="1"/>
  <c r="D5" i="1"/>
  <c r="G7" i="4" s="1"/>
  <c r="D6" i="1"/>
  <c r="D7" i="1"/>
  <c r="D8" i="1"/>
  <c r="D9" i="1"/>
  <c r="D10" i="1"/>
  <c r="D11" i="1"/>
  <c r="D12" i="1"/>
  <c r="D13" i="1"/>
  <c r="D14" i="1"/>
  <c r="D15" i="1"/>
  <c r="D16" i="1"/>
  <c r="D6" i="4" s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K6" i="4" s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3" i="1"/>
  <c r="E8" i="4" s="1"/>
  <c r="B4" i="1"/>
  <c r="B5" i="1"/>
  <c r="C28" i="4" s="1"/>
  <c r="B6" i="1"/>
  <c r="B7" i="1"/>
  <c r="B8" i="1"/>
  <c r="B9" i="1"/>
  <c r="B10" i="1"/>
  <c r="B11" i="1"/>
  <c r="J28" i="4" s="1"/>
  <c r="B12" i="1"/>
  <c r="B13" i="1"/>
  <c r="B14" i="1"/>
  <c r="B15" i="1"/>
  <c r="B16" i="1"/>
  <c r="G27" i="4" s="1"/>
  <c r="B17" i="1"/>
  <c r="B18" i="1"/>
  <c r="B19" i="1"/>
  <c r="H29" i="4" s="1"/>
  <c r="B20" i="1"/>
  <c r="F27" i="4" s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3" i="1"/>
  <c r="I29" i="4" s="1"/>
  <c r="C35" i="4"/>
  <c r="D35" i="4"/>
  <c r="C34" i="4"/>
  <c r="K34" i="4"/>
  <c r="I36" i="4"/>
  <c r="G37" i="4"/>
  <c r="E38" i="4"/>
  <c r="C39" i="4"/>
  <c r="K39" i="4"/>
  <c r="I40" i="4"/>
  <c r="G41" i="4"/>
  <c r="E42" i="4"/>
  <c r="C43" i="4"/>
  <c r="K43" i="4"/>
  <c r="I44" i="4"/>
  <c r="G45" i="4"/>
  <c r="E46" i="4"/>
  <c r="C47" i="4"/>
  <c r="K47" i="4"/>
  <c r="I48" i="4"/>
  <c r="G49" i="4"/>
  <c r="E50" i="4"/>
  <c r="C51" i="4"/>
  <c r="K51" i="4"/>
  <c r="I52" i="4"/>
  <c r="G53" i="4"/>
  <c r="F34" i="4"/>
  <c r="J37" i="4"/>
  <c r="F39" i="4"/>
  <c r="J41" i="4"/>
  <c r="D44" i="4"/>
  <c r="H46" i="4"/>
  <c r="L48" i="4"/>
  <c r="F51" i="4"/>
  <c r="F37" i="4"/>
  <c r="D34" i="4"/>
  <c r="L34" i="4"/>
  <c r="J36" i="4"/>
  <c r="H37" i="4"/>
  <c r="F38" i="4"/>
  <c r="D39" i="4"/>
  <c r="L39" i="4"/>
  <c r="J40" i="4"/>
  <c r="H41" i="4"/>
  <c r="F42" i="4"/>
  <c r="D43" i="4"/>
  <c r="L43" i="4"/>
  <c r="J44" i="4"/>
  <c r="H45" i="4"/>
  <c r="F46" i="4"/>
  <c r="D47" i="4"/>
  <c r="L47" i="4"/>
  <c r="J48" i="4"/>
  <c r="H49" i="4"/>
  <c r="F50" i="4"/>
  <c r="D51" i="4"/>
  <c r="L51" i="4"/>
  <c r="J52" i="4"/>
  <c r="H53" i="4"/>
  <c r="D36" i="4"/>
  <c r="H38" i="4"/>
  <c r="D40" i="4"/>
  <c r="H42" i="4"/>
  <c r="L44" i="4"/>
  <c r="F47" i="4"/>
  <c r="J49" i="4"/>
  <c r="D52" i="4"/>
  <c r="J53" i="4"/>
  <c r="D38" i="4"/>
  <c r="E34" i="4"/>
  <c r="C36" i="4"/>
  <c r="K36" i="4"/>
  <c r="I37" i="4"/>
  <c r="G38" i="4"/>
  <c r="E39" i="4"/>
  <c r="C40" i="4"/>
  <c r="K40" i="4"/>
  <c r="I41" i="4"/>
  <c r="G42" i="4"/>
  <c r="E43" i="4"/>
  <c r="C44" i="4"/>
  <c r="K44" i="4"/>
  <c r="I45" i="4"/>
  <c r="G46" i="4"/>
  <c r="E47" i="4"/>
  <c r="C48" i="4"/>
  <c r="K48" i="4"/>
  <c r="I49" i="4"/>
  <c r="G50" i="4"/>
  <c r="E51" i="4"/>
  <c r="C52" i="4"/>
  <c r="K52" i="4"/>
  <c r="I53" i="4"/>
  <c r="L36" i="4"/>
  <c r="L40" i="4"/>
  <c r="F43" i="4"/>
  <c r="J45" i="4"/>
  <c r="D48" i="4"/>
  <c r="H50" i="4"/>
  <c r="L52" i="4"/>
  <c r="L38" i="4"/>
  <c r="G34" i="4"/>
  <c r="E36" i="4"/>
  <c r="C37" i="4"/>
  <c r="K37" i="4"/>
  <c r="I38" i="4"/>
  <c r="G39" i="4"/>
  <c r="E40" i="4"/>
  <c r="C41" i="4"/>
  <c r="K41" i="4"/>
  <c r="I42" i="4"/>
  <c r="G43" i="4"/>
  <c r="E44" i="4"/>
  <c r="C45" i="4"/>
  <c r="K45" i="4"/>
  <c r="I46" i="4"/>
  <c r="G47" i="4"/>
  <c r="E48" i="4"/>
  <c r="C49" i="4"/>
  <c r="K49" i="4"/>
  <c r="I50" i="4"/>
  <c r="G51" i="4"/>
  <c r="E52" i="4"/>
  <c r="C53" i="4"/>
  <c r="K53" i="4"/>
  <c r="I34" i="4"/>
  <c r="C38" i="4"/>
  <c r="I39" i="4"/>
  <c r="E41" i="4"/>
  <c r="K42" i="4"/>
  <c r="G44" i="4"/>
  <c r="C46" i="4"/>
  <c r="I47" i="4"/>
  <c r="E49" i="4"/>
  <c r="K50" i="4"/>
  <c r="G52" i="4"/>
  <c r="H36" i="4"/>
  <c r="H40" i="4"/>
  <c r="F41" i="4"/>
  <c r="J43" i="4"/>
  <c r="H44" i="4"/>
  <c r="L46" i="4"/>
  <c r="H48" i="4"/>
  <c r="D50" i="4"/>
  <c r="J51" i="4"/>
  <c r="H52" i="4"/>
  <c r="H34" i="4"/>
  <c r="F36" i="4"/>
  <c r="D37" i="4"/>
  <c r="L37" i="4"/>
  <c r="J38" i="4"/>
  <c r="H39" i="4"/>
  <c r="F40" i="4"/>
  <c r="D41" i="4"/>
  <c r="L41" i="4"/>
  <c r="J42" i="4"/>
  <c r="H43" i="4"/>
  <c r="F44" i="4"/>
  <c r="D45" i="4"/>
  <c r="L45" i="4"/>
  <c r="J46" i="4"/>
  <c r="H47" i="4"/>
  <c r="F48" i="4"/>
  <c r="D49" i="4"/>
  <c r="L49" i="4"/>
  <c r="J50" i="4"/>
  <c r="H51" i="4"/>
  <c r="F52" i="4"/>
  <c r="D53" i="4"/>
  <c r="L53" i="4"/>
  <c r="G36" i="4"/>
  <c r="E37" i="4"/>
  <c r="K38" i="4"/>
  <c r="G40" i="4"/>
  <c r="C42" i="4"/>
  <c r="I43" i="4"/>
  <c r="E45" i="4"/>
  <c r="K46" i="4"/>
  <c r="G48" i="4"/>
  <c r="C50" i="4"/>
  <c r="I51" i="4"/>
  <c r="E53" i="4"/>
  <c r="J34" i="4"/>
  <c r="J39" i="4"/>
  <c r="D42" i="4"/>
  <c r="L42" i="4"/>
  <c r="F45" i="4"/>
  <c r="D46" i="4"/>
  <c r="J47" i="4"/>
  <c r="F49" i="4"/>
  <c r="L50" i="4"/>
  <c r="F53" i="4"/>
  <c r="D33" i="4"/>
  <c r="E33" i="4"/>
  <c r="F33" i="4"/>
  <c r="G33" i="4"/>
  <c r="H33" i="4"/>
  <c r="I33" i="4"/>
  <c r="J33" i="4"/>
  <c r="K33" i="4"/>
  <c r="L33" i="4"/>
  <c r="C33" i="4"/>
  <c r="D20" i="4"/>
  <c r="L20" i="4"/>
  <c r="K20" i="4"/>
  <c r="E20" i="4"/>
  <c r="F20" i="4"/>
  <c r="G20" i="4"/>
  <c r="J20" i="4"/>
  <c r="H20" i="4"/>
  <c r="I20" i="4"/>
  <c r="C20" i="4"/>
  <c r="J6" i="4" l="1"/>
  <c r="K8" i="4"/>
  <c r="C8" i="4"/>
  <c r="E7" i="4"/>
  <c r="E27" i="4"/>
  <c r="G29" i="4"/>
  <c r="I28" i="4"/>
  <c r="D8" i="4"/>
  <c r="I6" i="4"/>
  <c r="J8" i="4"/>
  <c r="L7" i="4"/>
  <c r="D7" i="4"/>
  <c r="C27" i="4"/>
  <c r="D27" i="4"/>
  <c r="F29" i="4"/>
  <c r="H28" i="4"/>
  <c r="H6" i="4"/>
  <c r="I8" i="4"/>
  <c r="K7" i="4"/>
  <c r="C7" i="4"/>
  <c r="K27" i="4"/>
  <c r="L27" i="4"/>
  <c r="E29" i="4"/>
  <c r="G28" i="4"/>
  <c r="L8" i="4"/>
  <c r="G6" i="4"/>
  <c r="H8" i="4"/>
  <c r="J7" i="4"/>
  <c r="J27" i="4"/>
  <c r="L29" i="4"/>
  <c r="D29" i="4"/>
  <c r="F28" i="4"/>
  <c r="F7" i="4"/>
  <c r="F6" i="4"/>
  <c r="G8" i="4"/>
  <c r="I7" i="4"/>
  <c r="I27" i="4"/>
  <c r="K29" i="4"/>
  <c r="C29" i="4"/>
  <c r="C30" i="4" s="1"/>
  <c r="E28" i="4"/>
  <c r="C6" i="4"/>
  <c r="E6" i="4"/>
  <c r="F8" i="4"/>
  <c r="H7" i="4"/>
  <c r="H27" i="4"/>
  <c r="J29" i="4"/>
  <c r="L28" i="4"/>
  <c r="D28" i="4"/>
  <c r="L6" i="4"/>
  <c r="K28" i="4"/>
  <c r="C59" i="4"/>
  <c r="A15" i="4" l="1"/>
  <c r="A14" i="4"/>
  <c r="A13" i="4"/>
  <c r="J15" i="4" l="1"/>
  <c r="E15" i="4"/>
  <c r="C15" i="4"/>
  <c r="L15" i="4"/>
  <c r="H15" i="4"/>
  <c r="F15" i="4"/>
  <c r="I15" i="4"/>
  <c r="G15" i="4"/>
  <c r="D15" i="4"/>
  <c r="K15" i="4"/>
  <c r="I13" i="4"/>
  <c r="K13" i="4"/>
  <c r="C13" i="4"/>
  <c r="G13" i="4"/>
  <c r="E13" i="4"/>
  <c r="J13" i="4"/>
  <c r="H13" i="4"/>
  <c r="F13" i="4"/>
  <c r="L13" i="4"/>
  <c r="D13" i="4"/>
  <c r="K14" i="4"/>
  <c r="I14" i="4"/>
  <c r="C14" i="4"/>
  <c r="F14" i="4"/>
  <c r="J14" i="4"/>
  <c r="H14" i="4"/>
  <c r="L14" i="4"/>
  <c r="D14" i="4"/>
  <c r="E14" i="4"/>
  <c r="G14" i="4"/>
  <c r="C54" i="4"/>
  <c r="D54" i="4"/>
  <c r="K54" i="4"/>
  <c r="L54" i="4"/>
  <c r="J54" i="4"/>
  <c r="H54" i="4"/>
  <c r="I54" i="4"/>
  <c r="G54" i="4"/>
  <c r="E54" i="4"/>
  <c r="F54" i="4"/>
  <c r="E10" i="4" l="1"/>
  <c r="L17" i="4"/>
  <c r="L22" i="4" s="1"/>
  <c r="H10" i="4"/>
  <c r="G10" i="4"/>
  <c r="D17" i="4"/>
  <c r="D22" i="4" s="1"/>
  <c r="I30" i="4"/>
  <c r="I56" i="4" s="1"/>
  <c r="I10" i="4"/>
  <c r="K30" i="4"/>
  <c r="K56" i="4" s="1"/>
  <c r="H30" i="4"/>
  <c r="H56" i="4" s="1"/>
  <c r="G30" i="4"/>
  <c r="G56" i="4" s="1"/>
  <c r="C56" i="4"/>
  <c r="F30" i="4"/>
  <c r="F56" i="4" s="1"/>
  <c r="J30" i="4"/>
  <c r="J56" i="4" s="1"/>
  <c r="E30" i="4"/>
  <c r="E56" i="4" s="1"/>
  <c r="D30" i="4"/>
  <c r="D56" i="4" s="1"/>
  <c r="L30" i="4"/>
  <c r="L56" i="4" s="1"/>
  <c r="C10" i="4"/>
  <c r="D10" i="4"/>
  <c r="K17" i="4"/>
  <c r="K22" i="4" s="1"/>
  <c r="K10" i="4"/>
  <c r="L10" i="4"/>
  <c r="J10" i="4"/>
  <c r="F17" i="4"/>
  <c r="F22" i="4" s="1"/>
  <c r="F60" i="4" s="1"/>
  <c r="F10" i="4"/>
  <c r="H17" i="4"/>
  <c r="H22" i="4" s="1"/>
  <c r="H60" i="4" s="1"/>
  <c r="I17" i="4"/>
  <c r="I22" i="4" s="1"/>
  <c r="G17" i="4"/>
  <c r="G22" i="4" s="1"/>
  <c r="C17" i="4"/>
  <c r="C22" i="4" s="1"/>
  <c r="E17" i="4"/>
  <c r="E22" i="4" s="1"/>
  <c r="J17" i="4"/>
  <c r="J22" i="4" s="1"/>
  <c r="J60" i="4" s="1"/>
  <c r="G60" i="4" l="1"/>
  <c r="E60" i="4"/>
  <c r="D60" i="4"/>
  <c r="K60" i="4"/>
  <c r="C60" i="4"/>
  <c r="C61" i="4" s="1"/>
  <c r="D59" i="4" s="1"/>
  <c r="D61" i="4" s="1"/>
  <c r="E59" i="4" s="1"/>
  <c r="E61" i="4" s="1"/>
  <c r="F59" i="4" s="1"/>
  <c r="F61" i="4" s="1"/>
  <c r="G59" i="4" s="1"/>
  <c r="G61" i="4" s="1"/>
  <c r="H59" i="4" s="1"/>
  <c r="H61" i="4" s="1"/>
  <c r="I59" i="4" s="1"/>
  <c r="I61" i="4" s="1"/>
  <c r="J59" i="4" s="1"/>
  <c r="J61" i="4" s="1"/>
  <c r="K59" i="4" s="1"/>
  <c r="K61" i="4" s="1"/>
  <c r="L59" i="4" s="1"/>
  <c r="L61" i="4" s="1"/>
  <c r="L60" i="4"/>
  <c r="I60" i="4"/>
</calcChain>
</file>

<file path=xl/sharedStrings.xml><?xml version="1.0" encoding="utf-8"?>
<sst xmlns="http://schemas.openxmlformats.org/spreadsheetml/2006/main" count="2788" uniqueCount="621">
  <si>
    <t>EREDI BAITELLI S.P.A.</t>
  </si>
  <si>
    <t>QUETTI LUIGI  S.r.l.</t>
  </si>
  <si>
    <t>GALSFER</t>
  </si>
  <si>
    <t>T.G.M. S.R.L.</t>
  </si>
  <si>
    <t>SALERI VITALE DI SALERI</t>
  </si>
  <si>
    <t>D.M. MINUTERIE METALLICHE</t>
  </si>
  <si>
    <t>TELECOM ITALIA SPA</t>
  </si>
  <si>
    <t>PALLADIO LEASING SPA</t>
  </si>
  <si>
    <t>VIMAD SRL</t>
  </si>
  <si>
    <t>BT ITALIA S.P.A.</t>
  </si>
  <si>
    <t>S.O.E.M. SRL</t>
  </si>
  <si>
    <t>TORNERIA ESSEZETA S.R.L.</t>
  </si>
  <si>
    <t>RACC-SOL DI SOLDO GIUSEPPE</t>
  </si>
  <si>
    <t>M.V.T. S.P.A.</t>
  </si>
  <si>
    <t>R.T.M. S.R.L.</t>
  </si>
  <si>
    <t>LA PICCOLA MECCANICA</t>
  </si>
  <si>
    <t>O.R.T. INDUSTRIA S.R.L.</t>
  </si>
  <si>
    <t>BREMBORACCORDERIE SRL</t>
  </si>
  <si>
    <t>TECNOVA S.R.L.</t>
  </si>
  <si>
    <t>NEW MEC S.R.L.</t>
  </si>
  <si>
    <t>TAJMAC MTM S.P.A.</t>
  </si>
  <si>
    <t>OMB DI BUGINI PAOLO E C.SNC</t>
  </si>
  <si>
    <t>OFFICINE VIMERCATI S.R.L.</t>
  </si>
  <si>
    <t>LLANG</t>
  </si>
  <si>
    <t>SARBO S.P.A</t>
  </si>
  <si>
    <t>TORNERIA AUTOMATICA G. &amp; B.</t>
  </si>
  <si>
    <t>MANOMETAL SRL</t>
  </si>
  <si>
    <t>VALLANA FRATELLI SNC RUBINETTERIA</t>
  </si>
  <si>
    <t>MINUMEC DI MAGLIA GIUSEPPE</t>
  </si>
  <si>
    <t>ANGLIFIL ITALIA SRL</t>
  </si>
  <si>
    <t>DA.ME.COMM TORNERIA METALLI</t>
  </si>
  <si>
    <t>PINTOSSI+C SPA</t>
  </si>
  <si>
    <t>TORNERIA ROSSI S.A.S</t>
  </si>
  <si>
    <t>TORNIPLAST S.R.L.</t>
  </si>
  <si>
    <t>TORNERIA DI PRECISIONE PIERSIMONI</t>
  </si>
  <si>
    <t>DE-MA CNC SRL</t>
  </si>
  <si>
    <t>HOMBERGER S.P.A.</t>
  </si>
  <si>
    <t>F.LLI BELLEGRANDI S.N.C.</t>
  </si>
  <si>
    <t>PIETRO CUCCHI S.P.A.</t>
  </si>
  <si>
    <t>TSE SRL</t>
  </si>
  <si>
    <t>TURLO S.R.L.</t>
  </si>
  <si>
    <t>FLUIDMEC S.P.A.</t>
  </si>
  <si>
    <t>QUINZANI S.P.A.</t>
  </si>
  <si>
    <t>STEFANINI FRATELLI S.R.L.</t>
  </si>
  <si>
    <t>C.R.M. UTENSILI SPECIALI SRL</t>
  </si>
  <si>
    <t>TURELLI F.LLI S.N.C.</t>
  </si>
  <si>
    <t>GOMMA SERVICE S.R.L.</t>
  </si>
  <si>
    <t>LUBROGAMMA 2000 S.R.L.</t>
  </si>
  <si>
    <t>IEMCA GIULIANI MACCHINE S.P.A.</t>
  </si>
  <si>
    <t>PIEMME S.R.L.</t>
  </si>
  <si>
    <t>WICKMAN COVENTRY LIMITED</t>
  </si>
  <si>
    <t>BRESCIA SERVICE SRL</t>
  </si>
  <si>
    <t>NICOLAI GIORGIO</t>
  </si>
  <si>
    <t>TANDOI DI RAVASIO CARLO</t>
  </si>
  <si>
    <t>MERCEDES BENZ ITALIA SPA</t>
  </si>
  <si>
    <t>CUCCHI GIOVANNI &amp; C. S.R.L.</t>
  </si>
  <si>
    <t>TOSONI FLUIDODINAMICA SPA</t>
  </si>
  <si>
    <t>FAIENZA FERNANDO SRL</t>
  </si>
  <si>
    <t>ANTINCENDIO DOMENIGHINI</t>
  </si>
  <si>
    <t>TNT GLOBAL EXPRESS SPA</t>
  </si>
  <si>
    <t>ELETTROMECCANICA BONOMO ANDREA</t>
  </si>
  <si>
    <t>ORIZIO CORRADO</t>
  </si>
  <si>
    <t>SANISYSTEM SRL</t>
  </si>
  <si>
    <t>SIRMA MACCHINE SRL</t>
  </si>
  <si>
    <t>BIANCHI CUSCINETTI SPA</t>
  </si>
  <si>
    <t>TECNOLASER SAS</t>
  </si>
  <si>
    <t>INTERKLIMAT SPA</t>
  </si>
  <si>
    <t>SKF INDUSTRIES SPA</t>
  </si>
  <si>
    <t>MEWA SRL</t>
  </si>
  <si>
    <t>CINQUETTI MARIO</t>
  </si>
  <si>
    <t>GHP S.R.L.</t>
  </si>
  <si>
    <t>BELOTTI DANTE SNC</t>
  </si>
  <si>
    <t>TOTAL SERVICE SNC</t>
  </si>
  <si>
    <t>EDA SNC DI MARIOTTI</t>
  </si>
  <si>
    <t>TINDEX SRL</t>
  </si>
  <si>
    <t>TEKNOMATICA SRL</t>
  </si>
  <si>
    <t>IMA S.R.L.</t>
  </si>
  <si>
    <t>TORNERIA AUTOMATICA PEZZI</t>
  </si>
  <si>
    <t>LAVORAZIONI INDUSTRIALI SPA</t>
  </si>
  <si>
    <t>SINA LUIGI SRL</t>
  </si>
  <si>
    <t>BETTINZOLI F.LLI S.N.C.</t>
  </si>
  <si>
    <t>MINTEC S.A.S. DI GOZZINI E C.</t>
  </si>
  <si>
    <t>A E B</t>
  </si>
  <si>
    <t>REGIS SNC DI MARTINELLI GIANANTONIO &amp; C.</t>
  </si>
  <si>
    <t>MINUTECH SRL</t>
  </si>
  <si>
    <t>IMG EASY LOAD SRL</t>
  </si>
  <si>
    <t>CHIA-MO S.R.L.</t>
  </si>
  <si>
    <t>MOLLIFICIO  A.B.P.</t>
  </si>
  <si>
    <t>GHIDINI ROK S.R.L.</t>
  </si>
  <si>
    <t>GOLMAR - DIVISIONE INDUSTRIA</t>
  </si>
  <si>
    <t>MINUTERIE METALLICHE S.N.C.</t>
  </si>
  <si>
    <t>COMAS SNC</t>
  </si>
  <si>
    <t>LAZZARI GIAN PAOLO</t>
  </si>
  <si>
    <t>MARCOLLI OSCAR</t>
  </si>
  <si>
    <t>DMG ITALIA SRL</t>
  </si>
  <si>
    <t>CORBETTA SRL</t>
  </si>
  <si>
    <t>GUERRETTA PATRIK</t>
  </si>
  <si>
    <t>GAI GIACOMO S.R.L.</t>
  </si>
  <si>
    <t>CATTANEO S.R.L.</t>
  </si>
  <si>
    <t>OFF. MECC. M.T. DI COZZI</t>
  </si>
  <si>
    <t>COLORIFICIO TORREGGIANI S.R.L.</t>
  </si>
  <si>
    <t>OMIR DI CAVALLO COSIMO</t>
  </si>
  <si>
    <t>MI-METAL BRAMATI S.R.L.</t>
  </si>
  <si>
    <t>TORMATIC SRL</t>
  </si>
  <si>
    <t>OFFICINA MECCANICA GUERRINI VALERIO</t>
  </si>
  <si>
    <t>CAMIN S.R.L.</t>
  </si>
  <si>
    <t>MPS</t>
  </si>
  <si>
    <t>UBI</t>
  </si>
  <si>
    <t>INTESA</t>
  </si>
  <si>
    <t>Banca</t>
  </si>
  <si>
    <t>BUDGET CASSA</t>
  </si>
  <si>
    <t>Valori in EUR</t>
  </si>
  <si>
    <t>SEZIONE PORTAFOGLIO PRESENTATO</t>
  </si>
  <si>
    <t>TOTALE PORTAFOGLIO PRESENTATO</t>
  </si>
  <si>
    <t>SEZIONE PORTAFOGLIO MATURATO</t>
  </si>
  <si>
    <t>TOTALE PORTAFOGLIO MATURATO</t>
  </si>
  <si>
    <t>SEZIONE ENTRATE</t>
  </si>
  <si>
    <t>Acconti</t>
  </si>
  <si>
    <t>TOTALE ENTRATE</t>
  </si>
  <si>
    <t>SEZIONE USCITE</t>
  </si>
  <si>
    <t>FORNITORI DA SCADENZIARIO</t>
  </si>
  <si>
    <t>TOTALE FORNITORI</t>
  </si>
  <si>
    <t>Area</t>
  </si>
  <si>
    <t>Gruppo</t>
  </si>
  <si>
    <t>MACROCATEGORIE</t>
  </si>
  <si>
    <t>ANNO</t>
  </si>
  <si>
    <t>MESE</t>
  </si>
  <si>
    <t xml:space="preserve">SCADENZA </t>
  </si>
  <si>
    <t>ENTRATE</t>
  </si>
  <si>
    <t>USCITE</t>
  </si>
  <si>
    <t>Nulle</t>
  </si>
  <si>
    <t>Altri costi</t>
  </si>
  <si>
    <t>Costo del commerciale</t>
  </si>
  <si>
    <t>Consulenti</t>
  </si>
  <si>
    <t>Materiali</t>
  </si>
  <si>
    <t>costo di amministrazione</t>
  </si>
  <si>
    <t>Costi di Amministrazione</t>
  </si>
  <si>
    <t>Tributaria</t>
  </si>
  <si>
    <t>Iva</t>
  </si>
  <si>
    <t>Tasse</t>
  </si>
  <si>
    <t>Imposte</t>
  </si>
  <si>
    <t>Costo di Gestione</t>
  </si>
  <si>
    <t>Lav.Est.</t>
  </si>
  <si>
    <t>Assicurazioni</t>
  </si>
  <si>
    <t>Saldo</t>
  </si>
  <si>
    <t>Utenze</t>
  </si>
  <si>
    <t>Costo outsourcing del prodotto</t>
  </si>
  <si>
    <t>Materie prime</t>
  </si>
  <si>
    <t>Investimenti</t>
  </si>
  <si>
    <t>Costo del prodotto</t>
  </si>
  <si>
    <t>Ammortamenti</t>
  </si>
  <si>
    <t>Finanziamenti per la produzione</t>
  </si>
  <si>
    <t>Leasing macchinari</t>
  </si>
  <si>
    <t>Nota Credito</t>
  </si>
  <si>
    <t>Assistenze</t>
  </si>
  <si>
    <t>Software</t>
  </si>
  <si>
    <t>Costo lavorazioni esterne</t>
  </si>
  <si>
    <t>Costo accessorio</t>
  </si>
  <si>
    <t>Manut.Macch.</t>
  </si>
  <si>
    <t>Trasporti</t>
  </si>
  <si>
    <t>Canoni manutenzione licenze</t>
  </si>
  <si>
    <t>Finanziamenti per la gestione</t>
  </si>
  <si>
    <t>quota associativa</t>
  </si>
  <si>
    <t>costi</t>
  </si>
  <si>
    <t>Materiali di consumo /attrezzature</t>
  </si>
  <si>
    <t>Associazioni</t>
  </si>
  <si>
    <t>costi accessori</t>
  </si>
  <si>
    <t>Pedaggio Autom.</t>
  </si>
  <si>
    <t>Pubblicità</t>
  </si>
  <si>
    <t>Altre entrate a budget</t>
  </si>
  <si>
    <t>TOTALE ALTRE USCITE</t>
  </si>
  <si>
    <t>TOTALE USCITE</t>
  </si>
  <si>
    <t>Data Scadenza</t>
  </si>
  <si>
    <t>Nr.Doc.</t>
  </si>
  <si>
    <t>Nr.Ft.</t>
  </si>
  <si>
    <t>00000086</t>
  </si>
  <si>
    <t>86</t>
  </si>
  <si>
    <t>00000209</t>
  </si>
  <si>
    <t>209</t>
  </si>
  <si>
    <t>00000077</t>
  </si>
  <si>
    <t>77</t>
  </si>
  <si>
    <t>00000048</t>
  </si>
  <si>
    <t>48</t>
  </si>
  <si>
    <t>00000100</t>
  </si>
  <si>
    <t>100</t>
  </si>
  <si>
    <t>00000066</t>
  </si>
  <si>
    <t>66</t>
  </si>
  <si>
    <t>00000320</t>
  </si>
  <si>
    <t>8B00727731</t>
  </si>
  <si>
    <t>00000321</t>
  </si>
  <si>
    <t>8B00726593</t>
  </si>
  <si>
    <t>00000075</t>
  </si>
  <si>
    <t>75</t>
  </si>
  <si>
    <t>00000007</t>
  </si>
  <si>
    <t>7</t>
  </si>
  <si>
    <t>00000331</t>
  </si>
  <si>
    <t>A2011-297817</t>
  </si>
  <si>
    <t>00000078</t>
  </si>
  <si>
    <t>78</t>
  </si>
  <si>
    <t>00000080</t>
  </si>
  <si>
    <t>80</t>
  </si>
  <si>
    <t>00000055</t>
  </si>
  <si>
    <t>55</t>
  </si>
  <si>
    <t>00000099</t>
  </si>
  <si>
    <t>99</t>
  </si>
  <si>
    <t>00000073</t>
  </si>
  <si>
    <t>73</t>
  </si>
  <si>
    <t>00000082</t>
  </si>
  <si>
    <t>82</t>
  </si>
  <si>
    <t>00000190</t>
  </si>
  <si>
    <t>190</t>
  </si>
  <si>
    <t>00000036</t>
  </si>
  <si>
    <t>36</t>
  </si>
  <si>
    <t>00000057</t>
  </si>
  <si>
    <t>57</t>
  </si>
  <si>
    <t>00000096</t>
  </si>
  <si>
    <t>96</t>
  </si>
  <si>
    <t>00000060</t>
  </si>
  <si>
    <t>60</t>
  </si>
  <si>
    <t>00000183</t>
  </si>
  <si>
    <t>183</t>
  </si>
  <si>
    <t>00000061</t>
  </si>
  <si>
    <t>61</t>
  </si>
  <si>
    <t>00000098</t>
  </si>
  <si>
    <t>98</t>
  </si>
  <si>
    <t>00000063</t>
  </si>
  <si>
    <t>63</t>
  </si>
  <si>
    <t>00000085</t>
  </si>
  <si>
    <t>85</t>
  </si>
  <si>
    <t>00000053</t>
  </si>
  <si>
    <t>53</t>
  </si>
  <si>
    <t>00000102</t>
  </si>
  <si>
    <t>102</t>
  </si>
  <si>
    <t>00000087</t>
  </si>
  <si>
    <t>87</t>
  </si>
  <si>
    <t>00000093</t>
  </si>
  <si>
    <t>93</t>
  </si>
  <si>
    <t>00000064</t>
  </si>
  <si>
    <t>64</t>
  </si>
  <si>
    <t>00000089</t>
  </si>
  <si>
    <t>89</t>
  </si>
  <si>
    <t>00000024</t>
  </si>
  <si>
    <t>24</t>
  </si>
  <si>
    <t>00000042</t>
  </si>
  <si>
    <t>42</t>
  </si>
  <si>
    <t>00000184</t>
  </si>
  <si>
    <t>184</t>
  </si>
  <si>
    <t>00000067</t>
  </si>
  <si>
    <t>67</t>
  </si>
  <si>
    <t>00000002</t>
  </si>
  <si>
    <t>2</t>
  </si>
  <si>
    <t>00000152</t>
  </si>
  <si>
    <t>152</t>
  </si>
  <si>
    <t>00000150</t>
  </si>
  <si>
    <t>150</t>
  </si>
  <si>
    <t>00000148</t>
  </si>
  <si>
    <t>148</t>
  </si>
  <si>
    <t>00000012</t>
  </si>
  <si>
    <t>12</t>
  </si>
  <si>
    <t>00000092</t>
  </si>
  <si>
    <t>92</t>
  </si>
  <si>
    <t>00000068</t>
  </si>
  <si>
    <t>68</t>
  </si>
  <si>
    <t>00000143</t>
  </si>
  <si>
    <t>143</t>
  </si>
  <si>
    <t>00000141</t>
  </si>
  <si>
    <t>141</t>
  </si>
  <si>
    <t>00000023</t>
  </si>
  <si>
    <t>23</t>
  </si>
  <si>
    <t>00000046</t>
  </si>
  <si>
    <t>46</t>
  </si>
  <si>
    <t>00000208</t>
  </si>
  <si>
    <t>2365</t>
  </si>
  <si>
    <t>00000110</t>
  </si>
  <si>
    <t>549</t>
  </si>
  <si>
    <t>00000309</t>
  </si>
  <si>
    <t>22</t>
  </si>
  <si>
    <t>00000631</t>
  </si>
  <si>
    <t>1712</t>
  </si>
  <si>
    <t>00000171</t>
  </si>
  <si>
    <t>432</t>
  </si>
  <si>
    <t>00000204</t>
  </si>
  <si>
    <t>533</t>
  </si>
  <si>
    <t>00000205</t>
  </si>
  <si>
    <t>505</t>
  </si>
  <si>
    <t>00000629</t>
  </si>
  <si>
    <t>1638</t>
  </si>
  <si>
    <t>00000157</t>
  </si>
  <si>
    <t>457</t>
  </si>
  <si>
    <t>00000145</t>
  </si>
  <si>
    <t>346</t>
  </si>
  <si>
    <t>00000158</t>
  </si>
  <si>
    <t>376</t>
  </si>
  <si>
    <t>00000193</t>
  </si>
  <si>
    <t>264</t>
  </si>
  <si>
    <t>227</t>
  </si>
  <si>
    <t>00000273</t>
  </si>
  <si>
    <t>7328</t>
  </si>
  <si>
    <t>44</t>
  </si>
  <si>
    <t>00000632</t>
  </si>
  <si>
    <t>2622</t>
  </si>
  <si>
    <t>278</t>
  </si>
  <si>
    <t>00000144</t>
  </si>
  <si>
    <t>219</t>
  </si>
  <si>
    <t>00000097</t>
  </si>
  <si>
    <t>212</t>
  </si>
  <si>
    <t>00000200</t>
  </si>
  <si>
    <t>735</t>
  </si>
  <si>
    <t>00000366</t>
  </si>
  <si>
    <t>1111</t>
  </si>
  <si>
    <t>00000282</t>
  </si>
  <si>
    <t>587</t>
  </si>
  <si>
    <t>00000610</t>
  </si>
  <si>
    <t>1688</t>
  </si>
  <si>
    <t>00000165</t>
  </si>
  <si>
    <t>321</t>
  </si>
  <si>
    <t>00000575</t>
  </si>
  <si>
    <t>1620</t>
  </si>
  <si>
    <t>00000618</t>
  </si>
  <si>
    <t>976</t>
  </si>
  <si>
    <t>00000135</t>
  </si>
  <si>
    <t>121</t>
  </si>
  <si>
    <t>00000219</t>
  </si>
  <si>
    <t>65</t>
  </si>
  <si>
    <t>00000328</t>
  </si>
  <si>
    <t>606</t>
  </si>
  <si>
    <t>3948</t>
  </si>
  <si>
    <t>00000286</t>
  </si>
  <si>
    <t>3645</t>
  </si>
  <si>
    <t>00000187</t>
  </si>
  <si>
    <t>132/11</t>
  </si>
  <si>
    <t>00000178</t>
  </si>
  <si>
    <t>80367</t>
  </si>
  <si>
    <t>00000179</t>
  </si>
  <si>
    <t>80369</t>
  </si>
  <si>
    <t>00000180</t>
  </si>
  <si>
    <t>80368</t>
  </si>
  <si>
    <t>00000181</t>
  </si>
  <si>
    <t>80371</t>
  </si>
  <si>
    <t>00000182</t>
  </si>
  <si>
    <t>80370</t>
  </si>
  <si>
    <t>00000349</t>
  </si>
  <si>
    <t>2511</t>
  </si>
  <si>
    <t>00000201</t>
  </si>
  <si>
    <t>25</t>
  </si>
  <si>
    <t>00000119</t>
  </si>
  <si>
    <t>10</t>
  </si>
  <si>
    <t>00000343</t>
  </si>
  <si>
    <t>8600034146</t>
  </si>
  <si>
    <t>8</t>
  </si>
  <si>
    <t>00000151</t>
  </si>
  <si>
    <t>1495</t>
  </si>
  <si>
    <t>00000186</t>
  </si>
  <si>
    <t>1789</t>
  </si>
  <si>
    <t>00000111</t>
  </si>
  <si>
    <t>40</t>
  </si>
  <si>
    <t>00000112</t>
  </si>
  <si>
    <t>30</t>
  </si>
  <si>
    <t>00000298</t>
  </si>
  <si>
    <t>596/B</t>
  </si>
  <si>
    <t>00000353</t>
  </si>
  <si>
    <t>236928</t>
  </si>
  <si>
    <t>00000357</t>
  </si>
  <si>
    <t>276/11</t>
  </si>
  <si>
    <t>00000262</t>
  </si>
  <si>
    <t>105</t>
  </si>
  <si>
    <t>00000319</t>
  </si>
  <si>
    <t>2140</t>
  </si>
  <si>
    <t>00000292</t>
  </si>
  <si>
    <t>567/F2</t>
  </si>
  <si>
    <t>00000079</t>
  </si>
  <si>
    <t>4717</t>
  </si>
  <si>
    <t>00000113</t>
  </si>
  <si>
    <t>7050</t>
  </si>
  <si>
    <t>00000326</t>
  </si>
  <si>
    <t>281</t>
  </si>
  <si>
    <t>00000281</t>
  </si>
  <si>
    <t>840</t>
  </si>
  <si>
    <t>00000247</t>
  </si>
  <si>
    <t>477582-JY</t>
  </si>
  <si>
    <t>00000279</t>
  </si>
  <si>
    <t>478745-JY</t>
  </si>
  <si>
    <t>00000233</t>
  </si>
  <si>
    <t>476347</t>
  </si>
  <si>
    <t>00000325</t>
  </si>
  <si>
    <t>612852</t>
  </si>
  <si>
    <t>00000364</t>
  </si>
  <si>
    <t>6</t>
  </si>
  <si>
    <t>00000071</t>
  </si>
  <si>
    <t>31/I</t>
  </si>
  <si>
    <t>00000107</t>
  </si>
  <si>
    <t>27</t>
  </si>
  <si>
    <t>00000257</t>
  </si>
  <si>
    <t>35</t>
  </si>
  <si>
    <t>00000339</t>
  </si>
  <si>
    <t>3062/01</t>
  </si>
  <si>
    <t>00000290</t>
  </si>
  <si>
    <t>1000037</t>
  </si>
  <si>
    <t>00000124</t>
  </si>
  <si>
    <t>124</t>
  </si>
  <si>
    <t>00000103</t>
  </si>
  <si>
    <t>103</t>
  </si>
  <si>
    <t>112</t>
  </si>
  <si>
    <t>00000054</t>
  </si>
  <si>
    <t>54</t>
  </si>
  <si>
    <t>00000196</t>
  </si>
  <si>
    <t>00000123</t>
  </si>
  <si>
    <t>123</t>
  </si>
  <si>
    <t>79</t>
  </si>
  <si>
    <t>00000120</t>
  </si>
  <si>
    <t>120</t>
  </si>
  <si>
    <t>00000105</t>
  </si>
  <si>
    <t>00000106</t>
  </si>
  <si>
    <t>106</t>
  </si>
  <si>
    <t>00000081</t>
  </si>
  <si>
    <t>81</t>
  </si>
  <si>
    <t>107</t>
  </si>
  <si>
    <t>00000203</t>
  </si>
  <si>
    <t>203</t>
  </si>
  <si>
    <t>00000056</t>
  </si>
  <si>
    <t>56</t>
  </si>
  <si>
    <t>00000101</t>
  </si>
  <si>
    <t>101</t>
  </si>
  <si>
    <t>00000084</t>
  </si>
  <si>
    <t>84</t>
  </si>
  <si>
    <t>00000094</t>
  </si>
  <si>
    <t>94</t>
  </si>
  <si>
    <t>00000122</t>
  </si>
  <si>
    <t>122</t>
  </si>
  <si>
    <t>00000088</t>
  </si>
  <si>
    <t>88</t>
  </si>
  <si>
    <t>113</t>
  </si>
  <si>
    <t>00000114</t>
  </si>
  <si>
    <t>114</t>
  </si>
  <si>
    <t>00000115</t>
  </si>
  <si>
    <t>115</t>
  </si>
  <si>
    <t>00000090</t>
  </si>
  <si>
    <t>90</t>
  </si>
  <si>
    <t>00000091</t>
  </si>
  <si>
    <t>91</t>
  </si>
  <si>
    <t>00000117</t>
  </si>
  <si>
    <t>117</t>
  </si>
  <si>
    <t>119</t>
  </si>
  <si>
    <t>00000266</t>
  </si>
  <si>
    <t>3324</t>
  </si>
  <si>
    <t>00000255</t>
  </si>
  <si>
    <t>00000198</t>
  </si>
  <si>
    <t>1002</t>
  </si>
  <si>
    <t>00000344</t>
  </si>
  <si>
    <t>440</t>
  </si>
  <si>
    <t>00000265</t>
  </si>
  <si>
    <t>670</t>
  </si>
  <si>
    <t>00000270</t>
  </si>
  <si>
    <t>375</t>
  </si>
  <si>
    <t>00000199</t>
  </si>
  <si>
    <t>395</t>
  </si>
  <si>
    <t>00000337</t>
  </si>
  <si>
    <t>9467</t>
  </si>
  <si>
    <t>00000241</t>
  </si>
  <si>
    <t>602</t>
  </si>
  <si>
    <t>00000222</t>
  </si>
  <si>
    <t>553</t>
  </si>
  <si>
    <t>733</t>
  </si>
  <si>
    <t>00000173</t>
  </si>
  <si>
    <t>381</t>
  </si>
  <si>
    <t>00000269</t>
  </si>
  <si>
    <t>1022</t>
  </si>
  <si>
    <t>00000341</t>
  </si>
  <si>
    <t>21669</t>
  </si>
  <si>
    <t>00000029</t>
  </si>
  <si>
    <t>72</t>
  </si>
  <si>
    <t>00000609</t>
  </si>
  <si>
    <t>1687</t>
  </si>
  <si>
    <t>00000225</t>
  </si>
  <si>
    <t>230</t>
  </si>
  <si>
    <t>00000277</t>
  </si>
  <si>
    <t>197/11</t>
  </si>
  <si>
    <t>00000297</t>
  </si>
  <si>
    <t>80916</t>
  </si>
  <si>
    <t>00000296</t>
  </si>
  <si>
    <t>80915</t>
  </si>
  <si>
    <t>00000267</t>
  </si>
  <si>
    <t>80914</t>
  </si>
  <si>
    <t>00000256</t>
  </si>
  <si>
    <t>31</t>
  </si>
  <si>
    <t>00000230</t>
  </si>
  <si>
    <t>020</t>
  </si>
  <si>
    <t>00000369</t>
  </si>
  <si>
    <t>00000370</t>
  </si>
  <si>
    <t>125</t>
  </si>
  <si>
    <t>00000249</t>
  </si>
  <si>
    <t>2298</t>
  </si>
  <si>
    <t>00000194</t>
  </si>
  <si>
    <t>00000195</t>
  </si>
  <si>
    <t>41</t>
  </si>
  <si>
    <t>00000356</t>
  </si>
  <si>
    <t>146</t>
  </si>
  <si>
    <t>00000355</t>
  </si>
  <si>
    <t>00000167</t>
  </si>
  <si>
    <t>9063</t>
  </si>
  <si>
    <t>00000260</t>
  </si>
  <si>
    <t>V00064</t>
  </si>
  <si>
    <t>00000259</t>
  </si>
  <si>
    <t>V00024</t>
  </si>
  <si>
    <t>00000317</t>
  </si>
  <si>
    <t>480669</t>
  </si>
  <si>
    <t>00000330</t>
  </si>
  <si>
    <t>482942-JY</t>
  </si>
  <si>
    <t>00000342</t>
  </si>
  <si>
    <t>483995</t>
  </si>
  <si>
    <t>00000372</t>
  </si>
  <si>
    <t>484878-JK</t>
  </si>
  <si>
    <t>00000285</t>
  </si>
  <si>
    <t>69/I</t>
  </si>
  <si>
    <t>00000318</t>
  </si>
  <si>
    <t>82015639</t>
  </si>
  <si>
    <t>00000336</t>
  </si>
  <si>
    <t>37</t>
  </si>
  <si>
    <t>00000253</t>
  </si>
  <si>
    <t>172</t>
  </si>
  <si>
    <t>00000261</t>
  </si>
  <si>
    <t>197</t>
  </si>
  <si>
    <t>00000312</t>
  </si>
  <si>
    <t>76</t>
  </si>
  <si>
    <t>00000288</t>
  </si>
  <si>
    <t>249/A</t>
  </si>
  <si>
    <t>00000363</t>
  </si>
  <si>
    <t>001/36</t>
  </si>
  <si>
    <t>00000059</t>
  </si>
  <si>
    <t>59</t>
  </si>
  <si>
    <t>00000095</t>
  </si>
  <si>
    <t>95</t>
  </si>
  <si>
    <t>00000358</t>
  </si>
  <si>
    <t>81283</t>
  </si>
  <si>
    <t>00000359</t>
  </si>
  <si>
    <t>104</t>
  </si>
  <si>
    <t>00000360</t>
  </si>
  <si>
    <t>81282</t>
  </si>
  <si>
    <t>00000367</t>
  </si>
  <si>
    <t>752</t>
  </si>
  <si>
    <t>00000268</t>
  </si>
  <si>
    <t>00000350</t>
  </si>
  <si>
    <t>45</t>
  </si>
  <si>
    <t>00000351</t>
  </si>
  <si>
    <t>00000083</t>
  </si>
  <si>
    <t>83</t>
  </si>
  <si>
    <t>110</t>
  </si>
  <si>
    <t>00000118</t>
  </si>
  <si>
    <t>118</t>
  </si>
  <si>
    <t>111</t>
  </si>
  <si>
    <t>00000116</t>
  </si>
  <si>
    <t>116</t>
  </si>
  <si>
    <t>00000044</t>
  </si>
  <si>
    <t>00000104</t>
  </si>
  <si>
    <t>00000121</t>
  </si>
  <si>
    <t>00000347</t>
  </si>
  <si>
    <t>04189</t>
  </si>
  <si>
    <t>00000316</t>
  </si>
  <si>
    <t>811</t>
  </si>
  <si>
    <t>00000313</t>
  </si>
  <si>
    <t>552</t>
  </si>
  <si>
    <t>00000287</t>
  </si>
  <si>
    <t>813</t>
  </si>
  <si>
    <t>00000246</t>
  </si>
  <si>
    <t>562</t>
  </si>
  <si>
    <t>00000333</t>
  </si>
  <si>
    <t>1330</t>
  </si>
  <si>
    <t>00000354</t>
  </si>
  <si>
    <t>00000278</t>
  </si>
  <si>
    <t>162/11</t>
  </si>
  <si>
    <t>00000332</t>
  </si>
  <si>
    <t>43</t>
  </si>
  <si>
    <t>00000352</t>
  </si>
  <si>
    <t>00000295</t>
  </si>
  <si>
    <t>26</t>
  </si>
  <si>
    <t>00000322</t>
  </si>
  <si>
    <t>3009</t>
  </si>
  <si>
    <t>00000362</t>
  </si>
  <si>
    <t>3304</t>
  </si>
  <si>
    <t>00000340</t>
  </si>
  <si>
    <t>V00086</t>
  </si>
  <si>
    <t>00000368</t>
  </si>
  <si>
    <t>490</t>
  </si>
  <si>
    <t>00000310</t>
  </si>
  <si>
    <t>252</t>
  </si>
  <si>
    <t>00000109</t>
  </si>
  <si>
    <t>109</t>
  </si>
  <si>
    <t>00000108</t>
  </si>
  <si>
    <t>108</t>
  </si>
  <si>
    <t>00000345</t>
  </si>
  <si>
    <t>696</t>
  </si>
  <si>
    <t>00000374</t>
  </si>
  <si>
    <t>1045</t>
  </si>
  <si>
    <t>00000323</t>
  </si>
  <si>
    <t>730</t>
  </si>
  <si>
    <t>00000438</t>
  </si>
  <si>
    <t>1056</t>
  </si>
  <si>
    <t>00000373</t>
  </si>
  <si>
    <t>00000334</t>
  </si>
  <si>
    <t>00000335</t>
  </si>
  <si>
    <t>00000324</t>
  </si>
  <si>
    <t>18576</t>
  </si>
  <si>
    <t>00000432</t>
  </si>
  <si>
    <t>00000590</t>
  </si>
  <si>
    <t>709</t>
  </si>
  <si>
    <t>CONSUNTIVO</t>
  </si>
  <si>
    <t>CASH FLOW MENSILE</t>
  </si>
  <si>
    <t>Saldo iniziale</t>
  </si>
  <si>
    <t>Saldo finale</t>
  </si>
  <si>
    <t>FORNITORI A BUDGET</t>
  </si>
  <si>
    <t>Data Fattura</t>
  </si>
  <si>
    <t>Mese SC</t>
  </si>
  <si>
    <t>Mese FT</t>
  </si>
  <si>
    <t>Cliente/Fornitore</t>
  </si>
  <si>
    <t>Importo</t>
  </si>
  <si>
    <t>RIBA</t>
  </si>
  <si>
    <t>Etichette di colonna</t>
  </si>
  <si>
    <t>Totale complessivo</t>
  </si>
  <si>
    <t>Etichette di riga</t>
  </si>
  <si>
    <t>Somma di ENTRATE</t>
  </si>
  <si>
    <t>Somma di USCITE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</si>
</sst>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#,##0.00_ ;[Red]\-#,##0.00\ "/>
    <numFmt numFmtId="165" formatCode="0_ ;[Red]\-0\ "/>
    <numFmt numFmtId="166" formatCode="#,##0_ ;[Red]\-#,##0\ "/>
    <numFmt numFmtId="167" formatCode="&quot;€&quot;\ #,##0.00;\-&quot;€&quot;\ #,##0.00"/>
    <numFmt numFmtId="169" formatCode="_-* #,##0_-;\-* #,##0_-;_-* &quot;-&quot;??_-;_-@_-"/>
    <numFmt numFmtId="170" formatCode="_-* #,##0.00\ _€_-;\-* #,##0.00\ _€_-;_-* &quot;-&quot;??\ _€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6"/>
      <color theme="0"/>
      <name val="Calibri"/>
      <family val="2"/>
      <scheme val="minor"/>
    </font>
    <font>
      <sz val="9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u/>
      <sz val="10"/>
      <color rgb="FFFF0000"/>
      <name val="Arial"/>
      <family val="2"/>
    </font>
    <font>
      <b/>
      <sz val="14"/>
      <color rgb="FFFF000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1" fillId="3" borderId="0" applyNumberFormat="0" applyBorder="0" applyAlignment="0" applyProtection="0"/>
    <xf numFmtId="0" fontId="4" fillId="4" borderId="0" applyNumberFormat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43" fontId="7" fillId="0" borderId="0" applyFont="0" applyFill="0" applyBorder="0" applyAlignment="0" applyProtection="0"/>
  </cellStyleXfs>
  <cellXfs count="74">
    <xf numFmtId="0" fontId="0" fillId="0" borderId="0" xfId="0"/>
    <xf numFmtId="14" fontId="0" fillId="0" borderId="0" xfId="0" applyNumberFormat="1"/>
    <xf numFmtId="43" fontId="0" fillId="0" borderId="0" xfId="1" applyFont="1"/>
    <xf numFmtId="165" fontId="6" fillId="5" borderId="0" xfId="0" applyNumberFormat="1" applyFont="1" applyFill="1"/>
    <xf numFmtId="166" fontId="7" fillId="5" borderId="0" xfId="0" applyNumberFormat="1" applyFont="1" applyFill="1" applyAlignment="1">
      <alignment horizontal="right"/>
    </xf>
    <xf numFmtId="166" fontId="7" fillId="5" borderId="0" xfId="0" applyNumberFormat="1" applyFont="1" applyFill="1"/>
    <xf numFmtId="164" fontId="5" fillId="5" borderId="0" xfId="0" applyNumberFormat="1" applyFont="1" applyFill="1"/>
    <xf numFmtId="0" fontId="0" fillId="5" borderId="0" xfId="0" applyFill="1"/>
    <xf numFmtId="43" fontId="7" fillId="5" borderId="0" xfId="1" applyFont="1" applyFill="1" applyAlignment="1">
      <alignment horizontal="right"/>
    </xf>
    <xf numFmtId="164" fontId="7" fillId="5" borderId="0" xfId="0" applyNumberFormat="1" applyFont="1" applyFill="1" applyAlignment="1">
      <alignment horizontal="left"/>
    </xf>
    <xf numFmtId="164" fontId="7" fillId="5" borderId="0" xfId="0" quotePrefix="1" applyNumberFormat="1" applyFont="1" applyFill="1" applyAlignment="1">
      <alignment horizontal="left"/>
    </xf>
    <xf numFmtId="164" fontId="5" fillId="5" borderId="0" xfId="0" applyNumberFormat="1" applyFont="1" applyFill="1" applyAlignment="1">
      <alignment horizontal="left"/>
    </xf>
    <xf numFmtId="164" fontId="7" fillId="5" borderId="0" xfId="0" applyNumberFormat="1" applyFont="1" applyFill="1"/>
    <xf numFmtId="0" fontId="8" fillId="5" borderId="0" xfId="5" applyFill="1" applyAlignment="1" applyProtection="1"/>
    <xf numFmtId="164" fontId="5" fillId="5" borderId="0" xfId="0" quotePrefix="1" applyNumberFormat="1" applyFont="1" applyFill="1" applyAlignment="1">
      <alignment horizontal="left"/>
    </xf>
    <xf numFmtId="164" fontId="9" fillId="2" borderId="0" xfId="2" applyNumberFormat="1" applyFont="1"/>
    <xf numFmtId="164" fontId="1" fillId="3" borderId="0" xfId="3" applyNumberFormat="1"/>
    <xf numFmtId="164" fontId="2" fillId="4" borderId="0" xfId="4" applyNumberFormat="1" applyFont="1" applyAlignment="1">
      <alignment horizontal="left"/>
    </xf>
    <xf numFmtId="43" fontId="2" fillId="4" borderId="0" xfId="4" applyNumberFormat="1" applyFont="1" applyAlignment="1">
      <alignment horizontal="right"/>
    </xf>
    <xf numFmtId="166" fontId="3" fillId="3" borderId="0" xfId="3" applyNumberFormat="1" applyFont="1" applyAlignment="1">
      <alignment horizontal="center" vertical="center"/>
    </xf>
    <xf numFmtId="14" fontId="6" fillId="5" borderId="0" xfId="0" applyNumberFormat="1" applyFont="1" applyFill="1" applyAlignment="1">
      <alignment horizontal="center"/>
    </xf>
    <xf numFmtId="0" fontId="10" fillId="0" borderId="0" xfId="6" applyFont="1"/>
    <xf numFmtId="0" fontId="10" fillId="0" borderId="0" xfId="6" applyFont="1" applyAlignment="1">
      <alignment horizontal="center"/>
    </xf>
    <xf numFmtId="43" fontId="10" fillId="0" borderId="0" xfId="7" applyFont="1" applyFill="1"/>
    <xf numFmtId="0" fontId="10" fillId="0" borderId="0" xfId="6" applyFont="1" applyAlignment="1">
      <alignment horizontal="center" vertical="center" wrapText="1"/>
    </xf>
    <xf numFmtId="0" fontId="10" fillId="0" borderId="1" xfId="6" applyFont="1" applyBorder="1"/>
    <xf numFmtId="0" fontId="10" fillId="0" borderId="1" xfId="6" applyFont="1" applyBorder="1" applyAlignment="1">
      <alignment horizontal="center"/>
    </xf>
    <xf numFmtId="14" fontId="10" fillId="0" borderId="1" xfId="6" applyNumberFormat="1" applyFont="1" applyBorder="1"/>
    <xf numFmtId="43" fontId="10" fillId="0" borderId="1" xfId="7" applyFont="1" applyFill="1" applyBorder="1"/>
    <xf numFmtId="43" fontId="10" fillId="0" borderId="1" xfId="7" applyFont="1" applyFill="1" applyBorder="1" applyAlignment="1"/>
    <xf numFmtId="43" fontId="11" fillId="0" borderId="0" xfId="7" applyFont="1" applyFill="1" applyBorder="1" applyAlignment="1">
      <alignment horizontal="center"/>
    </xf>
    <xf numFmtId="43" fontId="10" fillId="0" borderId="1" xfId="6" applyNumberFormat="1" applyFont="1" applyBorder="1"/>
    <xf numFmtId="0" fontId="10" fillId="0" borderId="2" xfId="6" applyFont="1" applyBorder="1"/>
    <xf numFmtId="43" fontId="10" fillId="0" borderId="0" xfId="7" applyFont="1" applyFill="1" applyBorder="1" applyAlignment="1"/>
    <xf numFmtId="43" fontId="10" fillId="0" borderId="3" xfId="7" applyFont="1" applyFill="1" applyBorder="1" applyAlignment="1"/>
    <xf numFmtId="167" fontId="10" fillId="0" borderId="0" xfId="7" applyNumberFormat="1" applyFont="1" applyFill="1" applyBorder="1" applyAlignment="1"/>
    <xf numFmtId="4" fontId="10" fillId="0" borderId="1" xfId="6" applyNumberFormat="1" applyFont="1" applyBorder="1"/>
    <xf numFmtId="43" fontId="10" fillId="0" borderId="0" xfId="7" applyFont="1" applyFill="1" applyBorder="1"/>
    <xf numFmtId="0" fontId="12" fillId="0" borderId="1" xfId="6" applyFont="1" applyBorder="1" applyAlignment="1">
      <alignment horizontal="center" vertical="center" wrapText="1"/>
    </xf>
    <xf numFmtId="0" fontId="13" fillId="0" borderId="0" xfId="0" applyFont="1" applyFill="1" applyBorder="1"/>
    <xf numFmtId="0" fontId="3" fillId="0" borderId="0" xfId="0" applyFont="1"/>
    <xf numFmtId="164" fontId="15" fillId="2" borderId="0" xfId="2" applyNumberFormat="1" applyFont="1"/>
    <xf numFmtId="164" fontId="14" fillId="3" borderId="0" xfId="3" applyNumberFormat="1" applyFont="1"/>
    <xf numFmtId="165" fontId="16" fillId="5" borderId="0" xfId="0" applyNumberFormat="1" applyFont="1" applyFill="1"/>
    <xf numFmtId="166" fontId="17" fillId="5" borderId="0" xfId="0" applyNumberFormat="1" applyFont="1" applyFill="1" applyAlignment="1">
      <alignment horizontal="right"/>
    </xf>
    <xf numFmtId="164" fontId="18" fillId="5" borderId="0" xfId="0" applyNumberFormat="1" applyFont="1" applyFill="1"/>
    <xf numFmtId="0" fontId="14" fillId="5" borderId="0" xfId="0" applyFont="1" applyFill="1"/>
    <xf numFmtId="164" fontId="17" fillId="5" borderId="0" xfId="0" applyNumberFormat="1" applyFont="1" applyFill="1" applyAlignment="1">
      <alignment horizontal="left"/>
    </xf>
    <xf numFmtId="164" fontId="19" fillId="4" borderId="0" xfId="4" applyNumberFormat="1" applyFont="1" applyAlignment="1">
      <alignment horizontal="left"/>
    </xf>
    <xf numFmtId="164" fontId="17" fillId="5" borderId="0" xfId="0" quotePrefix="1" applyNumberFormat="1" applyFont="1" applyFill="1" applyAlignment="1">
      <alignment horizontal="left"/>
    </xf>
    <xf numFmtId="164" fontId="18" fillId="5" borderId="0" xfId="0" applyNumberFormat="1" applyFont="1" applyFill="1" applyAlignment="1">
      <alignment horizontal="left"/>
    </xf>
    <xf numFmtId="0" fontId="20" fillId="5" borderId="0" xfId="5" applyFont="1" applyFill="1" applyAlignment="1" applyProtection="1"/>
    <xf numFmtId="164" fontId="18" fillId="5" borderId="0" xfId="0" quotePrefix="1" applyNumberFormat="1" applyFont="1" applyFill="1" applyAlignment="1">
      <alignment horizontal="left"/>
    </xf>
    <xf numFmtId="0" fontId="14" fillId="0" borderId="0" xfId="0" applyFont="1"/>
    <xf numFmtId="0" fontId="21" fillId="0" borderId="0" xfId="0" applyFont="1" applyFill="1" applyBorder="1"/>
    <xf numFmtId="164" fontId="22" fillId="6" borderId="0" xfId="4" applyNumberFormat="1" applyFont="1" applyFill="1" applyAlignment="1">
      <alignment horizontal="left"/>
    </xf>
    <xf numFmtId="164" fontId="23" fillId="6" borderId="0" xfId="4" applyNumberFormat="1" applyFont="1" applyFill="1" applyAlignment="1">
      <alignment horizontal="left"/>
    </xf>
    <xf numFmtId="43" fontId="22" fillId="6" borderId="0" xfId="4" applyNumberFormat="1" applyFont="1" applyFill="1" applyAlignment="1">
      <alignment horizontal="right"/>
    </xf>
    <xf numFmtId="0" fontId="24" fillId="0" borderId="0" xfId="0" applyFont="1"/>
    <xf numFmtId="0" fontId="25" fillId="0" borderId="0" xfId="0" applyFont="1"/>
    <xf numFmtId="0" fontId="26" fillId="0" borderId="0" xfId="0" applyFont="1"/>
    <xf numFmtId="43" fontId="23" fillId="0" borderId="0" xfId="1" applyFont="1" applyFill="1" applyBorder="1"/>
    <xf numFmtId="43" fontId="24" fillId="0" borderId="0" xfId="1" applyFont="1"/>
    <xf numFmtId="164" fontId="22" fillId="4" borderId="0" xfId="4" applyNumberFormat="1" applyFont="1"/>
    <xf numFmtId="164" fontId="23" fillId="4" borderId="0" xfId="4" applyNumberFormat="1" applyFont="1"/>
    <xf numFmtId="0" fontId="22" fillId="7" borderId="0" xfId="4" applyFont="1" applyFill="1" applyBorder="1" applyAlignment="1">
      <alignment vertical="center"/>
    </xf>
    <xf numFmtId="0" fontId="27" fillId="7" borderId="0" xfId="4" applyFont="1" applyFill="1" applyBorder="1" applyAlignment="1">
      <alignment vertical="center"/>
    </xf>
    <xf numFmtId="43" fontId="22" fillId="7" borderId="0" xfId="1" applyFont="1" applyFill="1" applyAlignment="1">
      <alignment vertical="center"/>
    </xf>
    <xf numFmtId="0" fontId="24" fillId="0" borderId="0" xfId="0" applyFont="1" applyAlignment="1">
      <alignment vertical="center"/>
    </xf>
    <xf numFmtId="169" fontId="0" fillId="0" borderId="0" xfId="1" applyNumberFormat="1" applyFont="1"/>
    <xf numFmtId="0" fontId="0" fillId="0" borderId="0" xfId="0" pivotButton="1"/>
    <xf numFmtId="0" fontId="0" fillId="0" borderId="0" xfId="0" applyAlignment="1">
      <alignment horizontal="left"/>
    </xf>
    <xf numFmtId="43" fontId="0" fillId="0" borderId="0" xfId="0" applyNumberFormat="1"/>
    <xf numFmtId="170" fontId="24" fillId="0" borderId="0" xfId="0" applyNumberFormat="1" applyFont="1"/>
  </cellXfs>
  <cellStyles count="8">
    <cellStyle name="40% - Colore 2" xfId="3" builtinId="35"/>
    <cellStyle name="Collegamento ipertestuale" xfId="5" builtinId="8"/>
    <cellStyle name="Colore 2" xfId="2" builtinId="33"/>
    <cellStyle name="Colore 6" xfId="4" builtinId="49"/>
    <cellStyle name="Migliaia" xfId="1" builtinId="3"/>
    <cellStyle name="Migliaia 2" xfId="7" xr:uid="{8C24BD02-2B1A-4D49-94EB-41655078FCA7}"/>
    <cellStyle name="Normale" xfId="0" builtinId="0"/>
    <cellStyle name="Normale 2" xfId="6" xr:uid="{DB21DD3A-A6DF-4709-859C-8E22305A3C22}"/>
  </cellStyles>
  <dxfs count="2">
    <dxf>
      <numFmt numFmtId="35" formatCode="_-* #,##0.00_-;\-* #,##0.00_-;_-* &quot;-&quot;??_-;_-@_-"/>
    </dxf>
    <dxf>
      <numFmt numFmtId="35" formatCode="_-* #,##0.00_-;\-* #,##0.0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609600</xdr:colOff>
          <xdr:row>3</xdr:row>
          <xdr:rowOff>12700</xdr:rowOff>
        </xdr:from>
        <xdr:to>
          <xdr:col>3</xdr:col>
          <xdr:colOff>355600</xdr:colOff>
          <xdr:row>5</xdr:row>
          <xdr:rowOff>173567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B0F04FA9-74EA-4037-B058-27314643D1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it-IT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Sostituzioni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622300</xdr:colOff>
          <xdr:row>7</xdr:row>
          <xdr:rowOff>55033</xdr:rowOff>
        </xdr:from>
        <xdr:to>
          <xdr:col>3</xdr:col>
          <xdr:colOff>376767</xdr:colOff>
          <xdr:row>10</xdr:row>
          <xdr:rowOff>76200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E26AB7C1-E12D-4342-8196-778E7293AE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it-IT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Colonne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12</xdr:row>
          <xdr:rowOff>8467</xdr:rowOff>
        </xdr:from>
        <xdr:to>
          <xdr:col>3</xdr:col>
          <xdr:colOff>364067</xdr:colOff>
          <xdr:row>15</xdr:row>
          <xdr:rowOff>12700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13575908-82B5-42D4-A1D0-5BF7C830E2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it-IT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Righe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46567</xdr:colOff>
          <xdr:row>16</xdr:row>
          <xdr:rowOff>127000</xdr:rowOff>
        </xdr:from>
        <xdr:to>
          <xdr:col>3</xdr:col>
          <xdr:colOff>436033</xdr:colOff>
          <xdr:row>19</xdr:row>
          <xdr:rowOff>118533</xdr:rowOff>
        </xdr:to>
        <xdr:sp macro="" textlink="">
          <xdr:nvSpPr>
            <xdr:cNvPr id="2052" name="Butto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1428624F-5B1E-4046-98FD-8CFE519CBF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it-IT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Banche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635000</xdr:colOff>
          <xdr:row>21</xdr:row>
          <xdr:rowOff>33867</xdr:rowOff>
        </xdr:from>
        <xdr:to>
          <xdr:col>3</xdr:col>
          <xdr:colOff>508000</xdr:colOff>
          <xdr:row>24</xdr:row>
          <xdr:rowOff>143933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3D27CE-B71D-48C8-ADD8-301F3E954D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it-IT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Altre sistemazioni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499110</xdr:colOff>
      <xdr:row>312</xdr:row>
      <xdr:rowOff>38100</xdr:rowOff>
    </xdr:from>
    <xdr:to>
      <xdr:col>4</xdr:col>
      <xdr:colOff>575310</xdr:colOff>
      <xdr:row>313</xdr:row>
      <xdr:rowOff>95250</xdr:rowOff>
    </xdr:to>
    <xdr:sp macro="" textlink="">
      <xdr:nvSpPr>
        <xdr:cNvPr id="2" name="Text Box 929">
          <a:extLst>
            <a:ext uri="{FF2B5EF4-FFF2-40B4-BE49-F238E27FC236}">
              <a16:creationId xmlns:a16="http://schemas.microsoft.com/office/drawing/2014/main" id="{EECF5D6A-77F4-40FB-BB8A-D4E7DB369DFC}"/>
            </a:ext>
          </a:extLst>
        </xdr:cNvPr>
        <xdr:cNvSpPr txBox="1">
          <a:spLocks noChangeArrowheads="1"/>
        </xdr:cNvSpPr>
      </xdr:nvSpPr>
      <xdr:spPr bwMode="auto">
        <a:xfrm>
          <a:off x="5164243" y="50435933"/>
          <a:ext cx="76200" cy="201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ele" refreshedDate="43978.741685532405" createdVersion="6" refreshedVersion="6" minRefreshableVersion="3" recordCount="308" xr:uid="{7120C122-8DE4-41C7-8D37-4972DD515C32}">
  <cacheSource type="worksheet">
    <worksheetSource ref="A2:H310" sheet="Movimenti a budget"/>
  </cacheSource>
  <cacheFields count="8">
    <cacheField name="Area" numFmtId="0">
      <sharedItems containsBlank="1"/>
    </cacheField>
    <cacheField name="Gruppo" numFmtId="0">
      <sharedItems/>
    </cacheField>
    <cacheField name="MACROCATEGORIE" numFmtId="0">
      <sharedItems count="20">
        <s v="Lav.Est."/>
        <s v="Acconti"/>
        <s v="Nota Credito"/>
        <s v="Software"/>
        <s v="Materiali"/>
        <s v="Investimenti"/>
        <s v="Consulenti"/>
        <s v="Manut.Macch."/>
        <s v="Trasporti"/>
        <s v="Banca"/>
        <s v="Utenze"/>
        <s v="Leasing macchinari"/>
        <s v="Canoni manutenzione licenze"/>
        <s v="quota associativa"/>
        <s v="Tasse"/>
        <s v="Associazioni"/>
        <s v="Saldo"/>
        <s v="Pedaggio Autom."/>
        <s v="Pubblicità"/>
        <s v="Assicurazioni"/>
      </sharedItems>
    </cacheField>
    <cacheField name="ANNO" numFmtId="0">
      <sharedItems containsSemiMixedTypes="0" containsString="0" containsNumber="1" containsInteger="1" minValue="2019" maxValue="2019"/>
    </cacheField>
    <cacheField name="MESE" numFmtId="0">
      <sharedItems containsSemiMixedTypes="0" containsString="0" containsNumber="1" containsInteger="1" minValue="3" maxValue="12" count="10">
        <n v="3"/>
        <n v="4"/>
        <n v="5"/>
        <n v="6"/>
        <n v="7"/>
        <n v="8"/>
        <n v="9"/>
        <n v="10"/>
        <n v="11"/>
        <n v="12"/>
      </sharedItems>
    </cacheField>
    <cacheField name="SCADENZA " numFmtId="14">
      <sharedItems containsSemiMixedTypes="0" containsNonDate="0" containsDate="1" containsString="0" minDate="2019-03-01T00:00:00" maxDate="2040-05-01T00:00:00"/>
    </cacheField>
    <cacheField name="ENTRATE" numFmtId="0">
      <sharedItems containsString="0" containsBlank="1" containsNumber="1" minValue="51" maxValue="56700"/>
    </cacheField>
    <cacheField name="USCITE" numFmtId="0">
      <sharedItems containsString="0" containsBlank="1" containsNumber="1" minValue="-24000" maxValue="5984.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8">
  <r>
    <s v="Altri costi"/>
    <s v="Costo di Gestione"/>
    <x v="0"/>
    <n v="2019"/>
    <x v="0"/>
    <d v="2019-03-01T00:00:00"/>
    <m/>
    <n v="-196.8"/>
  </r>
  <r>
    <s v="Nulle"/>
    <s v="Nulle"/>
    <x v="1"/>
    <n v="2019"/>
    <x v="0"/>
    <d v="2019-03-03T00:00:00"/>
    <n v="24800.400000000001"/>
    <m/>
  </r>
  <r>
    <s v="Nulle"/>
    <s v="Nulle"/>
    <x v="1"/>
    <n v="2019"/>
    <x v="0"/>
    <d v="2019-03-03T00:00:00"/>
    <n v="12000"/>
    <m/>
  </r>
  <r>
    <s v="Nulle"/>
    <s v="Nulle"/>
    <x v="2"/>
    <n v="2019"/>
    <x v="0"/>
    <d v="2019-03-03T00:00:00"/>
    <n v="132"/>
    <m/>
  </r>
  <r>
    <s v="Costo del prodotto"/>
    <s v="Assistenze"/>
    <x v="3"/>
    <n v="2019"/>
    <x v="0"/>
    <d v="2019-03-04T00:00:00"/>
    <m/>
    <n v="-4613.18"/>
  </r>
  <r>
    <s v="Costo outsourcing del prodotto"/>
    <s v="Costo lavorazioni esterne"/>
    <x v="0"/>
    <n v="2019"/>
    <x v="0"/>
    <d v="2019-03-04T00:00:00"/>
    <m/>
    <n v="-2400"/>
  </r>
  <r>
    <s v="Altri costi"/>
    <s v="costo di amministrazione"/>
    <x v="4"/>
    <n v="2019"/>
    <x v="0"/>
    <d v="2019-03-04T00:00:00"/>
    <m/>
    <n v="-361.02"/>
  </r>
  <r>
    <s v="Costo outsourcing del prodotto"/>
    <s v="Costo lavorazioni esterne"/>
    <x v="0"/>
    <n v="2019"/>
    <x v="0"/>
    <d v="2019-03-04T00:00:00"/>
    <m/>
    <n v="-1800"/>
  </r>
  <r>
    <s v="Altri costi"/>
    <s v="Costo del commerciale"/>
    <x v="4"/>
    <n v="2019"/>
    <x v="0"/>
    <d v="2019-03-04T00:00:00"/>
    <m/>
    <n v="-69"/>
  </r>
  <r>
    <s v="Costo outsourcing del prodotto"/>
    <s v="Materie prime"/>
    <x v="4"/>
    <n v="2019"/>
    <x v="0"/>
    <d v="2019-03-04T00:00:00"/>
    <m/>
    <n v="-4692"/>
  </r>
  <r>
    <s v="Altri costi"/>
    <s v="Costo del commerciale"/>
    <x v="4"/>
    <n v="2019"/>
    <x v="0"/>
    <d v="2019-03-04T00:00:00"/>
    <m/>
    <n v="-174"/>
  </r>
  <r>
    <s v="Altri costi"/>
    <s v="Costo del commerciale"/>
    <x v="4"/>
    <n v="2019"/>
    <x v="0"/>
    <d v="2019-03-04T00:00:00"/>
    <m/>
    <n v="-162"/>
  </r>
  <r>
    <s v="Altri costi"/>
    <s v="costo di amministrazione"/>
    <x v="5"/>
    <n v="2019"/>
    <x v="0"/>
    <d v="2019-03-04T00:00:00"/>
    <m/>
    <n v="-912"/>
  </r>
  <r>
    <s v="Altri costi"/>
    <s v="Costo del commerciale"/>
    <x v="5"/>
    <n v="2019"/>
    <x v="0"/>
    <d v="2019-03-04T00:00:00"/>
    <m/>
    <n v="-177"/>
  </r>
  <r>
    <s v="Altri costi"/>
    <s v="Costo di Gestione"/>
    <x v="5"/>
    <n v="2019"/>
    <x v="0"/>
    <d v="2019-03-04T00:00:00"/>
    <m/>
    <n v="-702"/>
  </r>
  <r>
    <s v="Costo outsourcing del prodotto"/>
    <s v="Costo lavorazioni esterne"/>
    <x v="0"/>
    <n v="2019"/>
    <x v="0"/>
    <d v="2019-03-04T00:00:00"/>
    <m/>
    <n v="-19660.03"/>
  </r>
  <r>
    <s v="Altri costi"/>
    <s v="costo di amministrazione"/>
    <x v="6"/>
    <n v="2019"/>
    <x v="0"/>
    <d v="2019-03-04T00:00:00"/>
    <m/>
    <n v="-230"/>
  </r>
  <r>
    <s v="Costo outsourcing del prodotto"/>
    <s v="Costo accessorio"/>
    <x v="0"/>
    <n v="2019"/>
    <x v="0"/>
    <d v="2019-03-04T00:00:00"/>
    <m/>
    <n v="-96"/>
  </r>
  <r>
    <s v="Costo del prodotto"/>
    <s v="Assistenze"/>
    <x v="7"/>
    <n v="2019"/>
    <x v="0"/>
    <d v="2019-03-04T00:00:00"/>
    <m/>
    <n v="-1580.4"/>
  </r>
  <r>
    <s v="Altri costi"/>
    <s v="Costo di Gestione"/>
    <x v="8"/>
    <n v="2019"/>
    <x v="0"/>
    <d v="2019-03-04T00:00:00"/>
    <m/>
    <n v="-100"/>
  </r>
  <r>
    <s v="Altri costi"/>
    <s v="Costi di Amministrazione"/>
    <x v="9"/>
    <n v="2019"/>
    <x v="0"/>
    <d v="2019-03-04T00:00:00"/>
    <m/>
    <n v="-1.5"/>
  </r>
  <r>
    <s v="Altri costi"/>
    <s v="Costo di Gestione"/>
    <x v="10"/>
    <n v="2019"/>
    <x v="0"/>
    <d v="2019-03-05T00:00:00"/>
    <m/>
    <n v="-228.79"/>
  </r>
  <r>
    <s v="Altri costi"/>
    <s v="Costo del commerciale"/>
    <x v="4"/>
    <n v="2019"/>
    <x v="0"/>
    <d v="2019-03-05T00:00:00"/>
    <m/>
    <n v="-8000"/>
  </r>
  <r>
    <s v="Nulle"/>
    <s v="Nulle"/>
    <x v="1"/>
    <n v="2019"/>
    <x v="0"/>
    <d v="2019-03-09T00:00:00"/>
    <n v="33000"/>
    <m/>
  </r>
  <r>
    <s v="Costo outsourcing del prodotto"/>
    <s v="Costo accessorio"/>
    <x v="0"/>
    <n v="2019"/>
    <x v="0"/>
    <d v="2019-03-10T00:00:00"/>
    <m/>
    <n v="-118.2"/>
  </r>
  <r>
    <s v="Altri costi"/>
    <s v="Costo di Gestione"/>
    <x v="10"/>
    <n v="2019"/>
    <x v="0"/>
    <d v="2019-03-10T00:00:00"/>
    <m/>
    <n v="-129.69999999999999"/>
  </r>
  <r>
    <s v="Altri costi"/>
    <s v="Costi di Amministrazione"/>
    <x v="9"/>
    <n v="2019"/>
    <x v="0"/>
    <d v="2019-03-10T00:00:00"/>
    <m/>
    <n v="-3.52"/>
  </r>
  <r>
    <s v="Altri costi"/>
    <s v="costo di amministrazione"/>
    <x v="6"/>
    <n v="2019"/>
    <x v="0"/>
    <d v="2019-03-12T00:00:00"/>
    <m/>
    <n v="-553.6"/>
  </r>
  <r>
    <s v="Costo outsourcing del prodotto"/>
    <s v="Costo accessorio"/>
    <x v="4"/>
    <n v="2019"/>
    <x v="0"/>
    <d v="2019-03-12T00:00:00"/>
    <m/>
    <n v="-681.6"/>
  </r>
  <r>
    <s v="Ammortamenti"/>
    <s v="Finanziamenti per la produzione"/>
    <x v="11"/>
    <n v="2019"/>
    <x v="0"/>
    <d v="2019-03-12T00:00:00"/>
    <m/>
    <n v="-7845.6"/>
  </r>
  <r>
    <s v="Altri costi"/>
    <s v="Costo di Gestione"/>
    <x v="12"/>
    <n v="2019"/>
    <x v="0"/>
    <d v="2019-03-12T00:00:00"/>
    <m/>
    <n v="-2586.3200000000002"/>
  </r>
  <r>
    <s v="Altri costi"/>
    <s v="Costo di Gestione"/>
    <x v="10"/>
    <n v="2019"/>
    <x v="0"/>
    <d v="2019-03-12T00:00:00"/>
    <m/>
    <n v="-285.12"/>
  </r>
  <r>
    <s v="Altri costi"/>
    <s v="Costo di Gestione"/>
    <x v="10"/>
    <n v="2019"/>
    <x v="0"/>
    <d v="2019-03-12T00:00:00"/>
    <m/>
    <n v="-941.52"/>
  </r>
  <r>
    <s v="Altri costi"/>
    <s v="Costi di Amministrazione"/>
    <x v="9"/>
    <n v="2019"/>
    <x v="0"/>
    <d v="2019-03-12T00:00:00"/>
    <m/>
    <n v="-3"/>
  </r>
  <r>
    <s v="Altri costi"/>
    <s v="Costo di Gestione"/>
    <x v="10"/>
    <n v="2019"/>
    <x v="0"/>
    <d v="2019-03-15T00:00:00"/>
    <m/>
    <n v="-48.68"/>
  </r>
  <r>
    <s v="Altri costi"/>
    <s v="Costo di Gestione"/>
    <x v="10"/>
    <n v="2019"/>
    <x v="0"/>
    <d v="2019-03-15T00:00:00"/>
    <m/>
    <n v="-150.91"/>
  </r>
  <r>
    <s v="Ammortamenti"/>
    <s v="Finanziamenti per la gestione"/>
    <x v="13"/>
    <n v="2019"/>
    <x v="0"/>
    <d v="2019-03-16T00:00:00"/>
    <m/>
    <n v="-50"/>
  </r>
  <r>
    <s v="Altri costi"/>
    <s v="Costi di Amministrazione"/>
    <x v="9"/>
    <n v="2019"/>
    <x v="0"/>
    <d v="2019-03-16T00:00:00"/>
    <m/>
    <n v="-1.5"/>
  </r>
  <r>
    <s v="Tributaria"/>
    <s v="Imposte"/>
    <x v="14"/>
    <n v="2019"/>
    <x v="0"/>
    <d v="2019-03-16T00:00:00"/>
    <m/>
    <n v="-309.87"/>
  </r>
  <r>
    <s v="Tributaria"/>
    <s v="Imposte"/>
    <x v="14"/>
    <n v="2019"/>
    <x v="0"/>
    <d v="2019-03-17T00:00:00"/>
    <m/>
    <n v="-128"/>
  </r>
  <r>
    <s v="Altri costi"/>
    <s v="Costo di Gestione"/>
    <x v="10"/>
    <n v="2019"/>
    <x v="0"/>
    <d v="2019-03-17T00:00:00"/>
    <m/>
    <n v="-1173.6600000000001"/>
  </r>
  <r>
    <s v="Altri costi"/>
    <s v="Costo di Gestione"/>
    <x v="10"/>
    <n v="2019"/>
    <x v="0"/>
    <d v="2019-03-17T00:00:00"/>
    <m/>
    <n v="-1336.61"/>
  </r>
  <r>
    <s v="Altri costi"/>
    <s v="Costo di Gestione"/>
    <x v="7"/>
    <n v="2019"/>
    <x v="0"/>
    <d v="2019-03-17T00:00:00"/>
    <m/>
    <n v="-122.5"/>
  </r>
  <r>
    <s v="Altri costi"/>
    <s v="costi"/>
    <x v="9"/>
    <n v="2019"/>
    <x v="0"/>
    <d v="2019-03-18T00:00:00"/>
    <m/>
    <n v="-3"/>
  </r>
  <r>
    <s v="Altri costi"/>
    <s v="Costi di Amministrazione"/>
    <x v="9"/>
    <n v="2019"/>
    <x v="0"/>
    <d v="2019-03-18T00:00:00"/>
    <m/>
    <n v="-500"/>
  </r>
  <r>
    <s v="Nulle"/>
    <s v="Nulle"/>
    <x v="1"/>
    <n v="2019"/>
    <x v="0"/>
    <d v="2019-03-19T00:00:00"/>
    <n v="2052"/>
    <m/>
  </r>
  <r>
    <s v="Ammortamenti"/>
    <s v="Finanziamenti per la produzione"/>
    <x v="11"/>
    <n v="2019"/>
    <x v="0"/>
    <d v="2019-03-19T00:00:00"/>
    <m/>
    <n v="-5884.2"/>
  </r>
  <r>
    <s v="Nulle"/>
    <s v="Nulle"/>
    <x v="1"/>
    <n v="2019"/>
    <x v="0"/>
    <d v="2019-03-24T00:00:00"/>
    <n v="1150"/>
    <m/>
  </r>
  <r>
    <s v="Altri costi"/>
    <s v="Costo di Gestione"/>
    <x v="10"/>
    <n v="2019"/>
    <x v="0"/>
    <d v="2019-03-29T00:00:00"/>
    <m/>
    <n v="-455.95"/>
  </r>
  <r>
    <s v="Altri costi"/>
    <s v="Costo di Gestione"/>
    <x v="10"/>
    <n v="2019"/>
    <x v="0"/>
    <d v="2019-03-31T00:00:00"/>
    <m/>
    <n v="-253.8"/>
  </r>
  <r>
    <s v="Altri costi"/>
    <s v="Costi di Amministrazione"/>
    <x v="9"/>
    <n v="2019"/>
    <x v="0"/>
    <d v="2019-03-31T00:00:00"/>
    <m/>
    <n v="-6.15"/>
  </r>
  <r>
    <s v="Costo outsourcing del prodotto"/>
    <s v="Costo accessorio"/>
    <x v="4"/>
    <n v="2019"/>
    <x v="0"/>
    <d v="2019-03-31T00:00:00"/>
    <m/>
    <n v="-754.32"/>
  </r>
  <r>
    <s v="Costo outsourcing del prodotto"/>
    <s v="Costo lavorazioni esterne"/>
    <x v="0"/>
    <n v="2019"/>
    <x v="0"/>
    <d v="2019-03-31T00:00:00"/>
    <m/>
    <n v="-180"/>
  </r>
  <r>
    <s v="Costo outsourcing del prodotto"/>
    <s v="Materie prime"/>
    <x v="4"/>
    <n v="2019"/>
    <x v="0"/>
    <d v="2019-03-31T00:00:00"/>
    <m/>
    <n v="-4692"/>
  </r>
  <r>
    <s v="Costo outsourcing del prodotto"/>
    <s v="Costo lavorazioni esterne"/>
    <x v="0"/>
    <n v="2019"/>
    <x v="0"/>
    <d v="2019-03-31T00:00:00"/>
    <m/>
    <n v="-3000"/>
  </r>
  <r>
    <s v="Costo del prodotto"/>
    <s v="Materiali di consumo /attrezzature"/>
    <x v="4"/>
    <n v="2019"/>
    <x v="0"/>
    <d v="2019-03-31T00:00:00"/>
    <m/>
    <n v="-190.43"/>
  </r>
  <r>
    <s v="Costo del prodotto"/>
    <s v="Materiali di consumo /attrezzature"/>
    <x v="4"/>
    <n v="2019"/>
    <x v="0"/>
    <d v="2019-03-31T00:00:00"/>
    <m/>
    <n v="-38.090000000000003"/>
  </r>
  <r>
    <s v="Costo outsourcing del prodotto"/>
    <s v="Materie prime"/>
    <x v="4"/>
    <n v="2019"/>
    <x v="0"/>
    <d v="2019-03-31T00:00:00"/>
    <m/>
    <n v="-1251.3699999999999"/>
  </r>
  <r>
    <s v="Altri costi"/>
    <s v="costo di amministrazione"/>
    <x v="5"/>
    <n v="2019"/>
    <x v="0"/>
    <d v="2019-03-31T00:00:00"/>
    <m/>
    <n v="-912"/>
  </r>
  <r>
    <s v="Altri costi"/>
    <s v="Costo del commerciale"/>
    <x v="5"/>
    <n v="2019"/>
    <x v="0"/>
    <d v="2019-03-31T00:00:00"/>
    <m/>
    <n v="-177"/>
  </r>
  <r>
    <s v="Altri costi"/>
    <s v="Costo di Gestione"/>
    <x v="7"/>
    <n v="2019"/>
    <x v="0"/>
    <d v="2019-03-31T00:00:00"/>
    <m/>
    <n v="-120"/>
  </r>
  <r>
    <s v="Altri costi"/>
    <s v="Costo di Gestione"/>
    <x v="7"/>
    <n v="2019"/>
    <x v="0"/>
    <d v="2019-03-31T00:00:00"/>
    <m/>
    <n v="-144"/>
  </r>
  <r>
    <s v="Costo outsourcing del prodotto"/>
    <s v="Costo accessorio"/>
    <x v="0"/>
    <n v="2019"/>
    <x v="0"/>
    <d v="2019-03-31T00:00:00"/>
    <m/>
    <n v="-36.26"/>
  </r>
  <r>
    <s v="Costo outsourcing del prodotto"/>
    <s v="Materie prime"/>
    <x v="4"/>
    <n v="2019"/>
    <x v="0"/>
    <d v="2019-03-31T00:00:00"/>
    <m/>
    <n v="-1560"/>
  </r>
  <r>
    <s v="Altri costi"/>
    <s v="Costo di Gestione"/>
    <x v="5"/>
    <n v="2019"/>
    <x v="0"/>
    <d v="2019-03-31T00:00:00"/>
    <m/>
    <n v="-702"/>
  </r>
  <r>
    <s v="Altri costi"/>
    <s v="Costo di Gestione"/>
    <x v="6"/>
    <n v="2019"/>
    <x v="0"/>
    <d v="2019-03-31T00:00:00"/>
    <m/>
    <n v="-19660.03"/>
  </r>
  <r>
    <s v="Costo outsourcing del prodotto"/>
    <s v="Costo lavorazioni esterne"/>
    <x v="0"/>
    <n v="2019"/>
    <x v="0"/>
    <d v="2019-03-31T00:00:00"/>
    <m/>
    <n v="-5913.41"/>
  </r>
  <r>
    <s v="Costo outsourcing del prodotto"/>
    <s v="Costo lavorazioni esterne"/>
    <x v="0"/>
    <n v="2019"/>
    <x v="0"/>
    <d v="2019-03-31T00:00:00"/>
    <m/>
    <n v="-2638.8"/>
  </r>
  <r>
    <s v="Costo outsourcing del prodotto"/>
    <s v="Costo lavorazioni esterne"/>
    <x v="0"/>
    <n v="2019"/>
    <x v="0"/>
    <d v="2019-03-31T00:00:00"/>
    <m/>
    <n v="-1257.5999999999999"/>
  </r>
  <r>
    <s v="Costo outsourcing del prodotto"/>
    <s v="Costo accessorio"/>
    <x v="0"/>
    <n v="2019"/>
    <x v="0"/>
    <d v="2019-03-31T00:00:00"/>
    <m/>
    <n v="-3158.88"/>
  </r>
  <r>
    <s v="Costo del prodotto"/>
    <s v="Materiali di consumo /attrezzature"/>
    <x v="4"/>
    <n v="2019"/>
    <x v="0"/>
    <d v="2019-03-31T00:00:00"/>
    <m/>
    <n v="-289.37"/>
  </r>
  <r>
    <s v="Altri costi"/>
    <s v="costo di amministrazione"/>
    <x v="4"/>
    <n v="2019"/>
    <x v="0"/>
    <d v="2019-03-31T00:00:00"/>
    <m/>
    <n v="-375.31"/>
  </r>
  <r>
    <s v="Costo outsourcing del prodotto"/>
    <s v="Costo accessorio"/>
    <x v="0"/>
    <n v="2019"/>
    <x v="0"/>
    <d v="2019-03-31T00:00:00"/>
    <m/>
    <n v="-303"/>
  </r>
  <r>
    <s v="Costo outsourcing del prodotto"/>
    <s v="Costo lavorazioni esterne"/>
    <x v="0"/>
    <n v="2019"/>
    <x v="0"/>
    <d v="2019-03-31T00:00:00"/>
    <m/>
    <n v="-900"/>
  </r>
  <r>
    <s v="Altri costi"/>
    <s v="Costo del commerciale"/>
    <x v="4"/>
    <n v="2019"/>
    <x v="0"/>
    <d v="2019-03-31T00:00:00"/>
    <m/>
    <n v="-144.07"/>
  </r>
  <r>
    <s v="Altri costi"/>
    <s v="Costi di Amministrazione"/>
    <x v="6"/>
    <n v="2019"/>
    <x v="0"/>
    <d v="2019-03-31T00:00:00"/>
    <m/>
    <n v="-990"/>
  </r>
  <r>
    <s v="Altri costi"/>
    <s v="costo di amministrazione"/>
    <x v="6"/>
    <n v="2019"/>
    <x v="0"/>
    <d v="2019-03-31T00:00:00"/>
    <m/>
    <n v="-1177.5999999999999"/>
  </r>
  <r>
    <s v="Altri costi"/>
    <s v="Costo di Gestione"/>
    <x v="5"/>
    <n v="2019"/>
    <x v="0"/>
    <d v="2019-03-31T00:00:00"/>
    <m/>
    <n v="-2666.4"/>
  </r>
  <r>
    <s v="Altri costi"/>
    <s v="Costo di Gestione"/>
    <x v="8"/>
    <n v="2019"/>
    <x v="0"/>
    <d v="2019-03-31T00:00:00"/>
    <m/>
    <n v="-396"/>
  </r>
  <r>
    <s v="Costo del prodotto"/>
    <s v="Assistenze"/>
    <x v="7"/>
    <n v="2019"/>
    <x v="0"/>
    <d v="2019-03-31T00:00:00"/>
    <m/>
    <n v="-2400"/>
  </r>
  <r>
    <s v="Costo del prodotto"/>
    <s v="Materiali di consumo /attrezzature"/>
    <x v="4"/>
    <n v="2019"/>
    <x v="0"/>
    <d v="2019-03-31T00:00:00"/>
    <m/>
    <n v="-353.02"/>
  </r>
  <r>
    <s v="Costo del prodotto"/>
    <s v="Materiali di consumo /attrezzature"/>
    <x v="4"/>
    <n v="2019"/>
    <x v="0"/>
    <d v="2019-03-31T00:00:00"/>
    <m/>
    <n v="-150.72"/>
  </r>
  <r>
    <s v="Costo del prodotto"/>
    <s v="Materiali di consumo /attrezzature"/>
    <x v="4"/>
    <n v="2019"/>
    <x v="0"/>
    <d v="2019-03-31T00:00:00"/>
    <m/>
    <n v="-51.6"/>
  </r>
  <r>
    <s v="Altri costi"/>
    <s v="Costo di Gestione"/>
    <x v="15"/>
    <n v="2019"/>
    <x v="0"/>
    <d v="2019-03-31T00:00:00"/>
    <m/>
    <n v="-774"/>
  </r>
  <r>
    <s v="Altri costi"/>
    <s v="costi"/>
    <x v="9"/>
    <n v="2019"/>
    <x v="0"/>
    <d v="2019-03-31T00:00:00"/>
    <m/>
    <n v="-1.5"/>
  </r>
  <r>
    <s v="Altri costi"/>
    <s v="Costo di Gestione"/>
    <x v="8"/>
    <n v="2019"/>
    <x v="0"/>
    <d v="2019-03-31T00:00:00"/>
    <m/>
    <n v="-317.7"/>
  </r>
  <r>
    <s v="Nulle"/>
    <s v="Nulle"/>
    <x v="16"/>
    <n v="2019"/>
    <x v="0"/>
    <d v="2019-03-31T00:00:00"/>
    <m/>
    <m/>
  </r>
  <r>
    <s v="Altri costi"/>
    <s v="Costo di Gestione"/>
    <x v="15"/>
    <n v="2019"/>
    <x v="1"/>
    <d v="2019-04-06T00:00:00"/>
    <m/>
    <n v="-180"/>
  </r>
  <r>
    <s v="Altri costi"/>
    <s v="costi"/>
    <x v="9"/>
    <n v="2019"/>
    <x v="1"/>
    <d v="2019-04-06T00:00:00"/>
    <m/>
    <n v="-1.5"/>
  </r>
  <r>
    <s v="Altri costi"/>
    <s v="Costo di Gestione"/>
    <x v="10"/>
    <n v="2019"/>
    <x v="1"/>
    <d v="2019-04-06T00:00:00"/>
    <m/>
    <n v="-4336.82"/>
  </r>
  <r>
    <s v="Altri costi"/>
    <s v="Costo del commerciale"/>
    <x v="4"/>
    <n v="2019"/>
    <x v="1"/>
    <d v="2019-04-06T00:00:00"/>
    <m/>
    <n v="-8000"/>
  </r>
  <r>
    <s v="Altri costi"/>
    <s v="Costi di Amministrazione"/>
    <x v="9"/>
    <n v="2019"/>
    <x v="1"/>
    <d v="2019-04-07T00:00:00"/>
    <m/>
    <n v="-375"/>
  </r>
  <r>
    <s v="Altri costi"/>
    <s v="Costi di Amministrazione"/>
    <x v="9"/>
    <n v="2019"/>
    <x v="1"/>
    <d v="2019-04-07T00:00:00"/>
    <m/>
    <n v="-107.89"/>
  </r>
  <r>
    <s v="Nulle"/>
    <s v="Nulle"/>
    <x v="1"/>
    <n v="2019"/>
    <x v="1"/>
    <d v="2019-04-10T00:00:00"/>
    <n v="1440"/>
    <m/>
  </r>
  <r>
    <s v="Altri costi"/>
    <s v="Costo di Gestione"/>
    <x v="10"/>
    <n v="2019"/>
    <x v="1"/>
    <d v="2019-04-12T00:00:00"/>
    <m/>
    <n v="-61.86"/>
  </r>
  <r>
    <s v="Ammortamenti"/>
    <s v="Finanziamenti per la produzione"/>
    <x v="11"/>
    <n v="2019"/>
    <x v="1"/>
    <d v="2019-04-08T00:00:00"/>
    <m/>
    <n v="-5884.2"/>
  </r>
  <r>
    <s v="Altri costi"/>
    <s v="Costo di Gestione"/>
    <x v="10"/>
    <n v="2019"/>
    <x v="1"/>
    <d v="2019-04-10T00:00:00"/>
    <m/>
    <n v="-491.38"/>
  </r>
  <r>
    <s v="Ammortamenti"/>
    <s v="Finanziamenti per la produzione"/>
    <x v="5"/>
    <n v="2019"/>
    <x v="1"/>
    <d v="2019-04-10T00:00:00"/>
    <m/>
    <n v="-1500"/>
  </r>
  <r>
    <s v="Altri costi"/>
    <s v="Costo di Gestione"/>
    <x v="10"/>
    <n v="2019"/>
    <x v="1"/>
    <d v="2019-04-10T00:00:00"/>
    <m/>
    <n v="-3191.77"/>
  </r>
  <r>
    <s v="Costo outsourcing del prodotto"/>
    <s v="Costo lavorazioni esterne"/>
    <x v="0"/>
    <n v="2019"/>
    <x v="1"/>
    <d v="2019-04-10T00:00:00"/>
    <m/>
    <n v="-2400"/>
  </r>
  <r>
    <s v="Tributaria"/>
    <s v="Iva"/>
    <x v="14"/>
    <n v="2019"/>
    <x v="1"/>
    <d v="2019-04-16T00:00:00"/>
    <m/>
    <n v="0"/>
  </r>
  <r>
    <s v="Tributaria"/>
    <s v="Imposte"/>
    <x v="14"/>
    <n v="2019"/>
    <x v="1"/>
    <d v="2019-04-16T00:00:00"/>
    <m/>
    <n v="-229"/>
  </r>
  <r>
    <m/>
    <s v="Costi di Amministrazione"/>
    <x v="9"/>
    <n v="2019"/>
    <x v="1"/>
    <d v="2019-04-01T00:00:00"/>
    <m/>
    <n v="-100"/>
  </r>
  <r>
    <s v="Altri costi"/>
    <s v="costo di amministrazione"/>
    <x v="6"/>
    <n v="2019"/>
    <x v="1"/>
    <d v="2019-04-30T00:00:00"/>
    <m/>
    <n v="-1000"/>
  </r>
  <r>
    <s v="Altri costi"/>
    <s v="costo di amministrazione"/>
    <x v="6"/>
    <n v="2019"/>
    <x v="1"/>
    <d v="2019-04-30T00:00:00"/>
    <m/>
    <n v="-1000"/>
  </r>
  <r>
    <s v="Costo outsourcing del prodotto"/>
    <s v="Materie prime"/>
    <x v="4"/>
    <n v="2019"/>
    <x v="1"/>
    <d v="2019-04-30T00:00:00"/>
    <m/>
    <n v="-2605.8000000000002"/>
  </r>
  <r>
    <s v="Costo outsourcing del prodotto"/>
    <s v="Costo accessorio"/>
    <x v="4"/>
    <n v="2019"/>
    <x v="1"/>
    <d v="2019-04-30T00:00:00"/>
    <m/>
    <n v="-523.20000000000005"/>
  </r>
  <r>
    <s v="Costo outsourcing del prodotto"/>
    <s v="Materie prime"/>
    <x v="4"/>
    <n v="2019"/>
    <x v="1"/>
    <d v="2019-04-30T00:00:00"/>
    <m/>
    <n v="-2340"/>
  </r>
  <r>
    <s v="Costo outsourcing del prodotto"/>
    <s v="Costo accessorio"/>
    <x v="4"/>
    <n v="2019"/>
    <x v="1"/>
    <d v="2019-04-30T00:00:00"/>
    <m/>
    <n v="-186.35"/>
  </r>
  <r>
    <s v="Altri costi"/>
    <s v="costo di amministrazione"/>
    <x v="5"/>
    <n v="2019"/>
    <x v="1"/>
    <d v="2019-04-30T00:00:00"/>
    <m/>
    <n v="-912"/>
  </r>
  <r>
    <s v="Altri costi"/>
    <s v="Costo del commerciale"/>
    <x v="5"/>
    <n v="2019"/>
    <x v="1"/>
    <d v="2019-04-30T00:00:00"/>
    <m/>
    <n v="-177"/>
  </r>
  <r>
    <s v="Costo outsourcing del prodotto"/>
    <s v="Materie prime"/>
    <x v="4"/>
    <n v="2019"/>
    <x v="1"/>
    <d v="2019-04-30T00:00:00"/>
    <m/>
    <n v="-1560"/>
  </r>
  <r>
    <s v="Altri costi"/>
    <s v="Costo di Gestione"/>
    <x v="5"/>
    <n v="2019"/>
    <x v="1"/>
    <d v="2019-04-30T00:00:00"/>
    <m/>
    <n v="-702"/>
  </r>
  <r>
    <s v="Costo outsourcing del prodotto"/>
    <s v="Costo lavorazioni esterne"/>
    <x v="0"/>
    <n v="2019"/>
    <x v="1"/>
    <d v="2019-04-30T00:00:00"/>
    <m/>
    <n v="-19665.939999999999"/>
  </r>
  <r>
    <s v="Costo outsourcing del prodotto"/>
    <s v="Costo lavorazioni esterne"/>
    <x v="0"/>
    <n v="2019"/>
    <x v="1"/>
    <d v="2019-04-30T00:00:00"/>
    <m/>
    <n v="-5913.41"/>
  </r>
  <r>
    <s v="Costo outsourcing del prodotto"/>
    <s v="Costo lavorazioni esterne"/>
    <x v="0"/>
    <n v="2019"/>
    <x v="1"/>
    <d v="2019-04-30T00:00:00"/>
    <m/>
    <n v="-2638.8"/>
  </r>
  <r>
    <s v="Altri costi"/>
    <s v="costo di amministrazione"/>
    <x v="6"/>
    <n v="2019"/>
    <x v="1"/>
    <d v="2019-04-30T00:00:00"/>
    <m/>
    <n v="-230"/>
  </r>
  <r>
    <s v="Costo outsourcing del prodotto"/>
    <s v="Costo accessorio"/>
    <x v="4"/>
    <n v="2019"/>
    <x v="1"/>
    <d v="2019-04-30T00:00:00"/>
    <m/>
    <n v="-1246.21"/>
  </r>
  <r>
    <s v="Costo del prodotto"/>
    <s v="Materiali di consumo /attrezzature"/>
    <x v="4"/>
    <n v="2019"/>
    <x v="1"/>
    <d v="2019-04-30T00:00:00"/>
    <m/>
    <n v="-2394.12"/>
  </r>
  <r>
    <s v="Costo del prodotto"/>
    <s v="Materiali di consumo /attrezzature"/>
    <x v="4"/>
    <n v="2019"/>
    <x v="1"/>
    <d v="2019-04-30T00:00:00"/>
    <m/>
    <n v="-1098"/>
  </r>
  <r>
    <s v="Costo outsourcing del prodotto"/>
    <s v="Materie prime"/>
    <x v="4"/>
    <n v="2019"/>
    <x v="1"/>
    <d v="2019-04-30T00:00:00"/>
    <m/>
    <n v="-1281.48"/>
  </r>
  <r>
    <s v="Costo del prodotto"/>
    <s v="Materiali di consumo /attrezzature"/>
    <x v="4"/>
    <n v="2019"/>
    <x v="1"/>
    <d v="2019-04-30T00:00:00"/>
    <m/>
    <n v="-1843.28"/>
  </r>
  <r>
    <s v="Costo del prodotto"/>
    <s v="Materiali di consumo /attrezzature"/>
    <x v="4"/>
    <n v="2019"/>
    <x v="1"/>
    <d v="2019-04-30T00:00:00"/>
    <m/>
    <n v="-280.51"/>
  </r>
  <r>
    <s v="Costo outsourcing del prodotto"/>
    <s v="Costo lavorazioni esterne"/>
    <x v="0"/>
    <n v="2019"/>
    <x v="1"/>
    <d v="2019-04-30T00:00:00"/>
    <m/>
    <n v="-300"/>
  </r>
  <r>
    <s v="Costo del prodotto"/>
    <s v="Materiali di consumo /attrezzature"/>
    <x v="4"/>
    <n v="2019"/>
    <x v="1"/>
    <d v="2019-04-30T00:00:00"/>
    <m/>
    <n v="-1524.16"/>
  </r>
  <r>
    <s v="Costo outsourcing del prodotto"/>
    <s v="Materie prime"/>
    <x v="4"/>
    <n v="2019"/>
    <x v="1"/>
    <d v="2019-04-30T00:00:00"/>
    <m/>
    <n v="5984.8"/>
  </r>
  <r>
    <s v="Costo outsourcing del prodotto"/>
    <s v="Materie prime"/>
    <x v="4"/>
    <n v="2019"/>
    <x v="1"/>
    <d v="2019-04-30T00:00:00"/>
    <m/>
    <n v="-859.2"/>
  </r>
  <r>
    <s v="Costo outsourcing del prodotto"/>
    <s v="Materie prime"/>
    <x v="4"/>
    <n v="2019"/>
    <x v="1"/>
    <d v="2019-04-30T00:00:00"/>
    <m/>
    <n v="-2707.2"/>
  </r>
  <r>
    <s v="Altri costi"/>
    <s v="costo di amministrazione"/>
    <x v="6"/>
    <n v="2019"/>
    <x v="1"/>
    <d v="2019-04-30T00:00:00"/>
    <m/>
    <n v="-2000"/>
  </r>
  <r>
    <s v="Costo outsourcing del prodotto"/>
    <s v="Costo lavorazioni esterne"/>
    <x v="0"/>
    <n v="2019"/>
    <x v="1"/>
    <d v="2019-04-30T00:00:00"/>
    <m/>
    <n v="-900"/>
  </r>
  <r>
    <s v="Costo outsourcing del prodotto"/>
    <s v="Costo lavorazioni esterne"/>
    <x v="0"/>
    <n v="2019"/>
    <x v="1"/>
    <d v="2019-04-30T00:00:00"/>
    <m/>
    <n v="-1080"/>
  </r>
  <r>
    <s v="Altri costi"/>
    <s v="Costo del commerciale"/>
    <x v="4"/>
    <n v="2019"/>
    <x v="1"/>
    <d v="2019-04-30T00:00:00"/>
    <m/>
    <n v="-8000"/>
  </r>
  <r>
    <s v="Altri costi"/>
    <s v="costo di amministrazione"/>
    <x v="5"/>
    <n v="2019"/>
    <x v="1"/>
    <d v="2019-04-30T00:00:00"/>
    <m/>
    <n v="-2402.58"/>
  </r>
  <r>
    <s v="Costo outsourcing del prodotto"/>
    <s v="Costo lavorazioni esterne"/>
    <x v="0"/>
    <n v="2019"/>
    <x v="1"/>
    <d v="2019-04-30T00:00:00"/>
    <m/>
    <n v="-1620"/>
  </r>
  <r>
    <s v="Altri costi"/>
    <s v="Costo di Gestione"/>
    <x v="5"/>
    <n v="2019"/>
    <x v="1"/>
    <d v="2019-04-30T00:00:00"/>
    <m/>
    <n v="-2666.4"/>
  </r>
  <r>
    <s v="Ammortamenti"/>
    <s v="Finanziamenti per la gestione"/>
    <x v="5"/>
    <n v="2019"/>
    <x v="1"/>
    <d v="2019-04-30T00:00:00"/>
    <m/>
    <n v="-2180"/>
  </r>
  <r>
    <s v="Ammortamenti"/>
    <s v="Finanziamenti per la gestione"/>
    <x v="5"/>
    <n v="2019"/>
    <x v="1"/>
    <d v="2019-04-30T00:00:00"/>
    <m/>
    <n v="-1020"/>
  </r>
  <r>
    <s v="Costo outsourcing del prodotto"/>
    <s v="Costo accessorio"/>
    <x v="0"/>
    <n v="2019"/>
    <x v="1"/>
    <d v="2019-04-30T00:00:00"/>
    <m/>
    <n v="-59.65"/>
  </r>
  <r>
    <s v="Costo outsourcing del prodotto"/>
    <s v="Costo lavorazioni esterne"/>
    <x v="0"/>
    <n v="2019"/>
    <x v="1"/>
    <d v="2019-04-30T00:00:00"/>
    <m/>
    <n v="-1054.32"/>
  </r>
  <r>
    <s v="Costo outsourcing del prodotto"/>
    <s v="Costo lavorazioni esterne"/>
    <x v="0"/>
    <n v="2019"/>
    <x v="1"/>
    <d v="2019-04-30T00:00:00"/>
    <m/>
    <n v="-728.64"/>
  </r>
  <r>
    <s v="Costo outsourcing del prodotto"/>
    <s v="costi accessori"/>
    <x v="4"/>
    <n v="2019"/>
    <x v="1"/>
    <d v="2019-04-30T00:00:00"/>
    <m/>
    <n v="-237.3"/>
  </r>
  <r>
    <s v="Altri costi"/>
    <s v="costi accessori"/>
    <x v="4"/>
    <n v="2019"/>
    <x v="1"/>
    <d v="2019-04-30T00:00:00"/>
    <m/>
    <n v="-286.31"/>
  </r>
  <r>
    <s v="Costo outsourcing del prodotto"/>
    <s v="Costo lavorazioni esterne"/>
    <x v="0"/>
    <n v="2019"/>
    <x v="1"/>
    <d v="2019-04-30T00:00:00"/>
    <m/>
    <n v="-4800"/>
  </r>
  <r>
    <s v="Ammortamenti"/>
    <s v="Finanziamenti per la produzione"/>
    <x v="5"/>
    <n v="2019"/>
    <x v="1"/>
    <d v="2019-04-30T00:00:00"/>
    <m/>
    <n v="-3404.28"/>
  </r>
  <r>
    <s v="Costo outsourcing del prodotto"/>
    <s v="costi accessori"/>
    <x v="4"/>
    <n v="2019"/>
    <x v="1"/>
    <d v="2019-04-30T00:00:00"/>
    <m/>
    <n v="-36.479999999999997"/>
  </r>
  <r>
    <s v="Costo del prodotto"/>
    <s v="Assistenze"/>
    <x v="7"/>
    <n v="2019"/>
    <x v="1"/>
    <d v="2019-04-30T00:00:00"/>
    <m/>
    <n v="-1458"/>
  </r>
  <r>
    <s v="Ammortamenti"/>
    <s v="Finanziamenti per la gestione"/>
    <x v="5"/>
    <n v="2019"/>
    <x v="1"/>
    <d v="2019-04-30T00:00:00"/>
    <m/>
    <n v="-156"/>
  </r>
  <r>
    <s v="Altri costi"/>
    <s v="Costo di Gestione"/>
    <x v="4"/>
    <n v="2019"/>
    <x v="1"/>
    <d v="2019-04-30T00:00:00"/>
    <m/>
    <n v="-204"/>
  </r>
  <r>
    <s v="Altri costi"/>
    <s v="Costi di Amministrazione"/>
    <x v="6"/>
    <n v="2019"/>
    <x v="1"/>
    <d v="2019-04-30T00:00:00"/>
    <m/>
    <n v="-1980"/>
  </r>
  <r>
    <s v="Altri costi"/>
    <s v="Costo di Gestione"/>
    <x v="4"/>
    <n v="2019"/>
    <x v="1"/>
    <d v="2040-04-30T00:00:00"/>
    <m/>
    <n v="-188.72"/>
  </r>
  <r>
    <s v="Nulle"/>
    <s v="Nulle"/>
    <x v="16"/>
    <n v="2019"/>
    <x v="1"/>
    <d v="2019-04-30T00:00:00"/>
    <m/>
    <m/>
  </r>
  <r>
    <s v="Altri costi"/>
    <s v="Costi di Amministrazione"/>
    <x v="9"/>
    <n v="2019"/>
    <x v="2"/>
    <d v="2019-05-01T00:00:00"/>
    <m/>
    <n v="-100"/>
  </r>
  <r>
    <s v="Altri costi"/>
    <s v="Costo del commerciale"/>
    <x v="17"/>
    <n v="2019"/>
    <x v="2"/>
    <d v="2019-05-01T00:00:00"/>
    <m/>
    <m/>
  </r>
  <r>
    <s v="Ammortamenti"/>
    <s v="Finanziamenti per la produzione"/>
    <x v="11"/>
    <n v="2019"/>
    <x v="2"/>
    <d v="2019-05-01T00:00:00"/>
    <m/>
    <n v="-5884.2"/>
  </r>
  <r>
    <s v="Nulle"/>
    <s v="Nulle"/>
    <x v="1"/>
    <n v="2019"/>
    <x v="2"/>
    <d v="2019-05-10T00:00:00"/>
    <n v="5000"/>
    <m/>
  </r>
  <r>
    <s v="Nulle"/>
    <s v="Nulle"/>
    <x v="1"/>
    <n v="2019"/>
    <x v="2"/>
    <d v="2019-05-10T00:00:00"/>
    <n v="40635"/>
    <m/>
  </r>
  <r>
    <s v="Tributaria"/>
    <s v="Iva"/>
    <x v="14"/>
    <n v="2019"/>
    <x v="2"/>
    <d v="2019-05-16T00:00:00"/>
    <m/>
    <n v="0"/>
  </r>
  <r>
    <s v="Altri costi"/>
    <s v="Costo di Gestione"/>
    <x v="10"/>
    <n v="2019"/>
    <x v="2"/>
    <d v="2019-05-20T00:00:00"/>
    <m/>
    <n v="-3000"/>
  </r>
  <r>
    <s v="Altri costi"/>
    <s v="Costo di Gestione"/>
    <x v="10"/>
    <n v="2019"/>
    <x v="2"/>
    <d v="2019-05-31T00:00:00"/>
    <m/>
    <m/>
  </r>
  <r>
    <s v="Altri costi"/>
    <s v="Costo del commerciale"/>
    <x v="10"/>
    <n v="2019"/>
    <x v="2"/>
    <d v="2019-05-31T00:00:00"/>
    <m/>
    <n v="-100"/>
  </r>
  <r>
    <s v="Altri costi"/>
    <s v="Costo di Gestione"/>
    <x v="10"/>
    <n v="2019"/>
    <x v="2"/>
    <d v="2019-05-31T00:00:00"/>
    <m/>
    <n v="-250"/>
  </r>
  <r>
    <s v="Costo del prodotto"/>
    <s v="Assistenze"/>
    <x v="3"/>
    <n v="2019"/>
    <x v="2"/>
    <d v="2019-05-31T00:00:00"/>
    <m/>
    <n v="-4613.18"/>
  </r>
  <r>
    <s v="Costo outsourcing del prodotto"/>
    <s v="Costo lavorazioni esterne"/>
    <x v="0"/>
    <n v="2019"/>
    <x v="2"/>
    <d v="2019-05-31T00:00:00"/>
    <m/>
    <n v="-5915.18"/>
  </r>
  <r>
    <s v="Costo outsourcing del prodotto"/>
    <s v="Costo accessorio"/>
    <x v="4"/>
    <n v="2019"/>
    <x v="2"/>
    <d v="2019-05-31T00:00:00"/>
    <m/>
    <n v="-1937.6"/>
  </r>
  <r>
    <s v="Costo outsourcing del prodotto"/>
    <s v="Materie prime"/>
    <x v="4"/>
    <n v="2019"/>
    <x v="2"/>
    <d v="2019-05-31T00:00:00"/>
    <m/>
    <n v="-5984.8"/>
  </r>
  <r>
    <s v="Costo outsourcing del prodotto"/>
    <s v="Materie prime"/>
    <x v="4"/>
    <n v="2019"/>
    <x v="2"/>
    <d v="2019-05-31T00:00:00"/>
    <m/>
    <n v="-859.2"/>
  </r>
  <r>
    <s v="Costo outsourcing del prodotto"/>
    <s v="Costo accessorio"/>
    <x v="0"/>
    <n v="2019"/>
    <x v="2"/>
    <d v="2019-05-31T00:00:00"/>
    <m/>
    <n v="-1380"/>
  </r>
  <r>
    <s v="Altri costi"/>
    <s v="Costo del commerciale"/>
    <x v="4"/>
    <n v="2019"/>
    <x v="2"/>
    <d v="2019-05-31T00:00:00"/>
    <m/>
    <n v="-8000"/>
  </r>
  <r>
    <s v="Ammortamenti"/>
    <s v="Finanziamenti per la gestione"/>
    <x v="5"/>
    <n v="2019"/>
    <x v="2"/>
    <d v="2019-05-31T00:00:00"/>
    <m/>
    <n v="-1090"/>
  </r>
  <r>
    <s v="Ammortamenti"/>
    <s v="Finanziamenti per la gestione"/>
    <x v="5"/>
    <n v="2019"/>
    <x v="2"/>
    <d v="2019-05-31T00:00:00"/>
    <m/>
    <n v="-510"/>
  </r>
  <r>
    <s v="Costo del prodotto"/>
    <s v="Materiali di consumo /attrezzature"/>
    <x v="4"/>
    <n v="2019"/>
    <x v="2"/>
    <d v="2019-05-31T00:00:00"/>
    <m/>
    <n v="-16.579999999999998"/>
  </r>
  <r>
    <s v="Costo outsourcing del prodotto"/>
    <s v="Materie prime"/>
    <x v="4"/>
    <n v="2019"/>
    <x v="2"/>
    <d v="2019-05-31T00:00:00"/>
    <m/>
    <n v="-22.91"/>
  </r>
  <r>
    <s v="Altri costi"/>
    <s v="Costo del commerciale"/>
    <x v="5"/>
    <n v="2019"/>
    <x v="2"/>
    <d v="2019-05-31T00:00:00"/>
    <m/>
    <n v="-900"/>
  </r>
  <r>
    <s v="Costo outsourcing del prodotto"/>
    <s v="Materie prime"/>
    <x v="4"/>
    <n v="2019"/>
    <x v="2"/>
    <d v="2019-05-31T00:00:00"/>
    <m/>
    <n v="-1315.2"/>
  </r>
  <r>
    <s v="Costo outsourcing del prodotto"/>
    <s v="Materie prime"/>
    <x v="4"/>
    <n v="2019"/>
    <x v="2"/>
    <d v="2019-05-31T00:00:00"/>
    <m/>
    <n v="-539.02"/>
  </r>
  <r>
    <s v="Costo outsourcing del prodotto"/>
    <s v="Materie prime"/>
    <x v="4"/>
    <n v="2019"/>
    <x v="2"/>
    <d v="2019-05-31T00:00:00"/>
    <m/>
    <n v="-227.92"/>
  </r>
  <r>
    <s v="Costo outsourcing del prodotto"/>
    <s v="Materie prime"/>
    <x v="4"/>
    <n v="2019"/>
    <x v="2"/>
    <d v="2019-05-31T00:00:00"/>
    <m/>
    <n v="-100.3"/>
  </r>
  <r>
    <s v="Costo outsourcing del prodotto"/>
    <s v="Materie prime"/>
    <x v="4"/>
    <n v="2019"/>
    <x v="2"/>
    <d v="2019-05-31T00:00:00"/>
    <m/>
    <n v="-690"/>
  </r>
  <r>
    <s v="Costo outsourcing del prodotto"/>
    <s v="Materie prime"/>
    <x v="4"/>
    <n v="2019"/>
    <x v="2"/>
    <d v="2019-05-31T00:00:00"/>
    <m/>
    <n v="-3111.2"/>
  </r>
  <r>
    <s v="Costo outsourcing del prodotto"/>
    <s v="Materie prime"/>
    <x v="4"/>
    <n v="2019"/>
    <x v="2"/>
    <d v="2019-05-31T00:00:00"/>
    <m/>
    <n v="-7828.8"/>
  </r>
  <r>
    <s v="Costo del prodotto"/>
    <s v="Materiali di consumo /attrezzature"/>
    <x v="4"/>
    <n v="2019"/>
    <x v="2"/>
    <d v="2019-05-31T00:00:00"/>
    <m/>
    <n v="-456"/>
  </r>
  <r>
    <s v="Costo outsourcing del prodotto"/>
    <s v="Materie prime"/>
    <x v="4"/>
    <n v="2019"/>
    <x v="2"/>
    <d v="2019-05-31T00:00:00"/>
    <m/>
    <n v="-654.73"/>
  </r>
  <r>
    <s v="Ammortamenti"/>
    <s v="Finanziamenti per la gestione"/>
    <x v="5"/>
    <n v="2019"/>
    <x v="2"/>
    <d v="2019-05-31T00:00:00"/>
    <m/>
    <n v="-3708"/>
  </r>
  <r>
    <s v="Costo del prodotto"/>
    <s v="Materiali di consumo /attrezzature"/>
    <x v="4"/>
    <n v="2019"/>
    <x v="2"/>
    <d v="2019-05-31T00:00:00"/>
    <m/>
    <n v="-252.95"/>
  </r>
  <r>
    <s v="Altri costi"/>
    <s v="Costo del commerciale"/>
    <x v="18"/>
    <n v="2019"/>
    <x v="2"/>
    <d v="2019-05-31T00:00:00"/>
    <m/>
    <n v="-1785.7"/>
  </r>
  <r>
    <s v="Costo outsourcing del prodotto"/>
    <s v="Materie prime"/>
    <x v="4"/>
    <n v="2019"/>
    <x v="2"/>
    <d v="2019-05-31T00:00:00"/>
    <m/>
    <n v="-1219.45"/>
  </r>
  <r>
    <s v="Ammortamenti"/>
    <s v="Finanziamenti per la produzione"/>
    <x v="5"/>
    <n v="2019"/>
    <x v="2"/>
    <d v="2019-05-31T00:00:00"/>
    <m/>
    <n v="-3403.25"/>
  </r>
  <r>
    <s v="Costo outsourcing del prodotto"/>
    <s v="Costo lavorazioni esterne"/>
    <x v="0"/>
    <n v="2019"/>
    <x v="2"/>
    <d v="2019-05-31T00:00:00"/>
    <m/>
    <n v="-24000"/>
  </r>
  <r>
    <s v="Costo del prodotto"/>
    <s v="Materiali di consumo /attrezzature"/>
    <x v="4"/>
    <n v="2019"/>
    <x v="2"/>
    <d v="2019-05-31T00:00:00"/>
    <m/>
    <n v="-444.02"/>
  </r>
  <r>
    <s v="Costo outsourcing del prodotto"/>
    <s v="Costo lavorazioni esterne"/>
    <x v="0"/>
    <n v="2019"/>
    <x v="2"/>
    <d v="2019-05-31T00:00:00"/>
    <m/>
    <n v="-3816"/>
  </r>
  <r>
    <s v="Costo outsourcing del prodotto"/>
    <s v="Costo lavorazioni esterne"/>
    <x v="0"/>
    <n v="2019"/>
    <x v="2"/>
    <d v="2019-05-31T00:00:00"/>
    <m/>
    <n v="-2520"/>
  </r>
  <r>
    <s v="Costo del prodotto"/>
    <s v="Materiali di consumo /attrezzature"/>
    <x v="4"/>
    <n v="2019"/>
    <x v="2"/>
    <d v="2019-05-31T00:00:00"/>
    <m/>
    <n v="-222.46"/>
  </r>
  <r>
    <s v="Costo outsourcing del prodotto"/>
    <s v="Costo lavorazioni esterne"/>
    <x v="0"/>
    <n v="2019"/>
    <x v="2"/>
    <d v="2019-05-31T00:00:00"/>
    <m/>
    <n v="-3110.4"/>
  </r>
  <r>
    <s v="Costo outsourcing del prodotto"/>
    <s v="Costo lavorazioni esterne"/>
    <x v="0"/>
    <n v="2019"/>
    <x v="2"/>
    <d v="2019-05-31T00:00:00"/>
    <m/>
    <n v="-192"/>
  </r>
  <r>
    <s v="Ammortamenti"/>
    <s v="Finanziamenti per la gestione"/>
    <x v="5"/>
    <n v="2019"/>
    <x v="2"/>
    <d v="2019-05-31T00:00:00"/>
    <m/>
    <n v="-156"/>
  </r>
  <r>
    <s v="Costo del prodotto"/>
    <s v="Materiali di consumo /attrezzature"/>
    <x v="4"/>
    <n v="2019"/>
    <x v="2"/>
    <d v="2019-05-31T00:00:00"/>
    <m/>
    <n v="-470.42"/>
  </r>
  <r>
    <s v="Altri costi"/>
    <s v="Costo del commerciale"/>
    <x v="4"/>
    <n v="2019"/>
    <x v="2"/>
    <d v="2019-05-31T00:00:00"/>
    <m/>
    <n v="-90"/>
  </r>
  <r>
    <s v="Costo del prodotto"/>
    <s v="Materiali di consumo /attrezzature"/>
    <x v="4"/>
    <n v="2019"/>
    <x v="2"/>
    <d v="2019-05-31T00:00:00"/>
    <n v="51"/>
    <m/>
  </r>
  <r>
    <s v="Altri costi"/>
    <s v="Costo del commerciale"/>
    <x v="4"/>
    <n v="2019"/>
    <x v="2"/>
    <d v="2019-05-31T00:00:00"/>
    <m/>
    <n v="-240"/>
  </r>
  <r>
    <s v="Nulle"/>
    <s v="Nulle"/>
    <x v="16"/>
    <n v="2019"/>
    <x v="2"/>
    <d v="2019-05-31T00:00:00"/>
    <m/>
    <m/>
  </r>
  <r>
    <s v="Altri costi"/>
    <s v="Costi di Amministrazione"/>
    <x v="9"/>
    <n v="2019"/>
    <x v="3"/>
    <d v="2019-06-01T00:00:00"/>
    <m/>
    <n v="-100"/>
  </r>
  <r>
    <s v="Altri costi"/>
    <s v="Costo del commerciale"/>
    <x v="17"/>
    <n v="2019"/>
    <x v="3"/>
    <d v="2019-06-01T00:00:00"/>
    <m/>
    <m/>
  </r>
  <r>
    <s v="Ammortamenti"/>
    <s v="Finanziamenti per la produzione"/>
    <x v="11"/>
    <n v="2019"/>
    <x v="3"/>
    <d v="2019-06-01T00:00:00"/>
    <m/>
    <n v="-5884.2"/>
  </r>
  <r>
    <s v="Nulle"/>
    <s v="Nulle"/>
    <x v="1"/>
    <n v="2019"/>
    <x v="3"/>
    <d v="2019-06-10T00:00:00"/>
    <n v="13999.2"/>
    <m/>
  </r>
  <r>
    <s v="Tributaria"/>
    <s v="Iva"/>
    <x v="14"/>
    <n v="2019"/>
    <x v="3"/>
    <d v="2019-06-16T00:00:00"/>
    <m/>
    <n v="0"/>
  </r>
  <r>
    <s v="Altri costi"/>
    <s v="Costo di Gestione"/>
    <x v="10"/>
    <n v="2019"/>
    <x v="3"/>
    <d v="2019-06-20T00:00:00"/>
    <m/>
    <n v="-3000"/>
  </r>
  <r>
    <s v="Nulle"/>
    <s v="Nulle"/>
    <x v="1"/>
    <n v="2019"/>
    <x v="3"/>
    <d v="2019-06-20T00:00:00"/>
    <n v="56700"/>
    <m/>
  </r>
  <r>
    <s v="Altri costi"/>
    <s v="Costo di Gestione"/>
    <x v="19"/>
    <n v="2019"/>
    <x v="3"/>
    <d v="2019-06-30T00:00:00"/>
    <m/>
    <n v="-1900"/>
  </r>
  <r>
    <s v="Altri costi"/>
    <s v="Costo di Gestione"/>
    <x v="19"/>
    <n v="2019"/>
    <x v="3"/>
    <d v="2019-06-30T00:00:00"/>
    <m/>
    <n v="-1700"/>
  </r>
  <r>
    <s v="Altri costi"/>
    <s v="Costo di Gestione"/>
    <x v="19"/>
    <n v="2019"/>
    <x v="3"/>
    <d v="2019-06-30T00:00:00"/>
    <m/>
    <n v="-495"/>
  </r>
  <r>
    <s v="Altri costi"/>
    <s v="Costo di Gestione"/>
    <x v="19"/>
    <n v="2019"/>
    <x v="3"/>
    <d v="2019-06-30T00:00:00"/>
    <m/>
    <n v="-570"/>
  </r>
  <r>
    <s v="Altri costi"/>
    <s v="Costi di Amministrazione"/>
    <x v="9"/>
    <n v="2019"/>
    <x v="3"/>
    <d v="2019-06-30T00:00:00"/>
    <m/>
    <n v="-1500"/>
  </r>
  <r>
    <s v="Costo outsourcing del prodotto"/>
    <s v="Materie prime"/>
    <x v="4"/>
    <n v="2019"/>
    <x v="3"/>
    <d v="2019-06-30T00:00:00"/>
    <m/>
    <n v="-5984.8"/>
  </r>
  <r>
    <s v="Altri costi"/>
    <s v="Costo del commerciale"/>
    <x v="4"/>
    <n v="2019"/>
    <x v="3"/>
    <d v="2019-06-30T00:00:00"/>
    <m/>
    <n v="-8000"/>
  </r>
  <r>
    <s v="Ammortamenti"/>
    <s v="Finanziamenti per la gestione"/>
    <x v="5"/>
    <n v="2019"/>
    <x v="3"/>
    <d v="2019-06-30T00:00:00"/>
    <m/>
    <n v="-1090"/>
  </r>
  <r>
    <s v="Ammortamenti"/>
    <s v="Finanziamenti per la gestione"/>
    <x v="5"/>
    <n v="2019"/>
    <x v="3"/>
    <d v="2019-06-30T00:00:00"/>
    <m/>
    <n v="-510"/>
  </r>
  <r>
    <s v="Altri costi"/>
    <s v="Costo del commerciale"/>
    <x v="5"/>
    <n v="2019"/>
    <x v="3"/>
    <d v="2019-06-30T00:00:00"/>
    <m/>
    <n v="-900"/>
  </r>
  <r>
    <s v="Costo outsourcing del prodotto"/>
    <s v="Materie prime"/>
    <x v="4"/>
    <n v="2019"/>
    <x v="3"/>
    <d v="2019-06-30T00:00:00"/>
    <m/>
    <n v="-4230"/>
  </r>
  <r>
    <s v="Costo outsourcing del prodotto"/>
    <s v="Materie prime"/>
    <x v="4"/>
    <n v="2019"/>
    <x v="3"/>
    <d v="2019-06-30T00:00:00"/>
    <m/>
    <n v="-690"/>
  </r>
  <r>
    <s v="Costo outsourcing del prodotto"/>
    <s v="Materie prime"/>
    <x v="4"/>
    <n v="2019"/>
    <x v="3"/>
    <d v="2019-06-30T00:00:00"/>
    <m/>
    <n v="-3111.2"/>
  </r>
  <r>
    <s v="Costo outsourcing del prodotto"/>
    <s v="Materie prime"/>
    <x v="4"/>
    <n v="2019"/>
    <x v="3"/>
    <d v="2019-06-30T00:00:00"/>
    <m/>
    <n v="-7828.8"/>
  </r>
  <r>
    <s v="Ammortamenti"/>
    <s v="Finanziamenti per la produzione"/>
    <x v="5"/>
    <n v="2019"/>
    <x v="3"/>
    <d v="2019-06-30T00:00:00"/>
    <m/>
    <n v="-3403.27"/>
  </r>
  <r>
    <s v="Costo outsourcing del prodotto"/>
    <s v="Costo lavorazioni esterne"/>
    <x v="0"/>
    <n v="2019"/>
    <x v="3"/>
    <d v="2019-06-30T00:00:00"/>
    <m/>
    <n v="-14436"/>
  </r>
  <r>
    <s v="Costo del prodotto"/>
    <s v="Materiali di consumo /attrezzature"/>
    <x v="4"/>
    <n v="2019"/>
    <x v="3"/>
    <d v="2019-06-30T00:00:00"/>
    <m/>
    <n v="-2113.85"/>
  </r>
  <r>
    <s v="Ammortamenti"/>
    <s v="Finanziamenti per la gestione"/>
    <x v="5"/>
    <n v="2019"/>
    <x v="3"/>
    <d v="2019-06-30T00:00:00"/>
    <m/>
    <n v="-2940"/>
  </r>
  <r>
    <s v="Altri costi"/>
    <s v="costo di amministrazione"/>
    <x v="6"/>
    <n v="2019"/>
    <x v="3"/>
    <d v="2019-06-30T00:00:00"/>
    <m/>
    <n v="-1800"/>
  </r>
  <r>
    <s v="Costo outsourcing del prodotto"/>
    <s v="Costo lavorazioni esterne"/>
    <x v="0"/>
    <n v="2019"/>
    <x v="3"/>
    <d v="2019-06-30T00:00:00"/>
    <m/>
    <n v="-2916"/>
  </r>
  <r>
    <s v="Costo outsourcing del prodotto"/>
    <s v="Costo lavorazioni esterne"/>
    <x v="0"/>
    <n v="2019"/>
    <x v="3"/>
    <d v="2019-06-30T00:00:00"/>
    <m/>
    <n v="-2328"/>
  </r>
  <r>
    <s v="Costo del prodotto"/>
    <s v="Materiali di consumo /attrezzature"/>
    <x v="4"/>
    <n v="2019"/>
    <x v="3"/>
    <d v="2019-06-30T00:00:00"/>
    <m/>
    <n v="-492"/>
  </r>
  <r>
    <s v="Nulle"/>
    <s v="Nulle"/>
    <x v="16"/>
    <n v="2019"/>
    <x v="3"/>
    <d v="2019-06-30T00:00:00"/>
    <m/>
    <m/>
  </r>
  <r>
    <s v="Altri costi"/>
    <s v="Costi di Amministrazione"/>
    <x v="9"/>
    <n v="2019"/>
    <x v="4"/>
    <d v="2019-07-01T00:00:00"/>
    <m/>
    <n v="-100"/>
  </r>
  <r>
    <s v="Altri costi"/>
    <s v="Costo del commerciale"/>
    <x v="17"/>
    <n v="2019"/>
    <x v="4"/>
    <d v="2019-07-01T00:00:00"/>
    <m/>
    <m/>
  </r>
  <r>
    <s v="Ammortamenti"/>
    <s v="Finanziamenti per la produzione"/>
    <x v="11"/>
    <n v="2019"/>
    <x v="4"/>
    <d v="2019-07-01T00:00:00"/>
    <m/>
    <n v="-5884.2"/>
  </r>
  <r>
    <s v="Nulle"/>
    <s v="Nulle"/>
    <x v="1"/>
    <n v="2019"/>
    <x v="4"/>
    <d v="2019-07-10T00:00:00"/>
    <n v="7800"/>
    <m/>
  </r>
  <r>
    <s v="Tributaria"/>
    <s v="Iva"/>
    <x v="14"/>
    <n v="2019"/>
    <x v="4"/>
    <d v="2019-07-16T00:00:00"/>
    <m/>
    <n v="0"/>
  </r>
  <r>
    <s v="Tributaria"/>
    <s v="Imposte"/>
    <x v="14"/>
    <n v="2019"/>
    <x v="4"/>
    <d v="2019-07-16T00:00:00"/>
    <m/>
    <m/>
  </r>
  <r>
    <s v="Altri costi"/>
    <s v="Costo di Gestione"/>
    <x v="10"/>
    <n v="2019"/>
    <x v="4"/>
    <d v="2019-07-20T00:00:00"/>
    <m/>
    <n v="-3000"/>
  </r>
  <r>
    <s v="Altri costi"/>
    <s v="costo di amministrazione"/>
    <x v="6"/>
    <n v="2019"/>
    <x v="4"/>
    <d v="2019-07-31T00:00:00"/>
    <m/>
    <n v="-1000"/>
  </r>
  <r>
    <s v="Altri costi"/>
    <s v="costo di amministrazione"/>
    <x v="6"/>
    <n v="2019"/>
    <x v="4"/>
    <d v="2019-07-31T00:00:00"/>
    <m/>
    <n v="-1000"/>
  </r>
  <r>
    <s v="Altri costi"/>
    <s v="Costo di Gestione"/>
    <x v="10"/>
    <n v="2019"/>
    <x v="4"/>
    <d v="2019-07-31T00:00:00"/>
    <m/>
    <m/>
  </r>
  <r>
    <s v="Altri costi"/>
    <s v="Costo del commerciale"/>
    <x v="10"/>
    <n v="2019"/>
    <x v="4"/>
    <d v="2019-07-31T00:00:00"/>
    <m/>
    <n v="-100"/>
  </r>
  <r>
    <s v="Altri costi"/>
    <s v="Costo di Gestione"/>
    <x v="10"/>
    <n v="2019"/>
    <x v="4"/>
    <d v="2019-07-31T00:00:00"/>
    <m/>
    <n v="-250"/>
  </r>
  <r>
    <s v="Altri costi"/>
    <s v="costo di amministrazione"/>
    <x v="6"/>
    <n v="2019"/>
    <x v="4"/>
    <d v="2019-07-31T00:00:00"/>
    <m/>
    <n v="-230"/>
  </r>
  <r>
    <s v="Altri costi"/>
    <s v="costo di amministrazione"/>
    <x v="6"/>
    <n v="2019"/>
    <x v="4"/>
    <d v="2019-07-31T00:00:00"/>
    <m/>
    <n v="-2000"/>
  </r>
  <r>
    <s v="Altri costi"/>
    <s v="Costo del commerciale"/>
    <x v="4"/>
    <n v="2019"/>
    <x v="4"/>
    <d v="2019-07-31T00:00:00"/>
    <m/>
    <n v="-8000"/>
  </r>
  <r>
    <s v="Ammortamenti"/>
    <s v="Finanziamenti per la gestione"/>
    <x v="5"/>
    <n v="2019"/>
    <x v="4"/>
    <d v="2019-07-31T00:00:00"/>
    <m/>
    <n v="-1090"/>
  </r>
  <r>
    <s v="Ammortamenti"/>
    <s v="Finanziamenti per la gestione"/>
    <x v="5"/>
    <n v="2019"/>
    <x v="4"/>
    <d v="2019-07-31T00:00:00"/>
    <m/>
    <n v="-510"/>
  </r>
  <r>
    <s v="Costo outsourcing del prodotto"/>
    <s v="Materie prime"/>
    <x v="4"/>
    <n v="2019"/>
    <x v="4"/>
    <d v="2019-07-31T00:00:00"/>
    <m/>
    <n v="-3111.2"/>
  </r>
  <r>
    <s v="Costo outsourcing del prodotto"/>
    <s v="Materie prime"/>
    <x v="4"/>
    <n v="2019"/>
    <x v="4"/>
    <d v="2019-07-31T00:00:00"/>
    <m/>
    <n v="-7828.8"/>
  </r>
  <r>
    <s v="Altri costi"/>
    <s v="costo di amministrazione"/>
    <x v="6"/>
    <n v="2019"/>
    <x v="4"/>
    <d v="2019-07-31T00:00:00"/>
    <m/>
    <n v="-250"/>
  </r>
  <r>
    <s v="Costo outsourcing del prodotto"/>
    <s v="Costo lavorazioni esterne"/>
    <x v="0"/>
    <n v="2019"/>
    <x v="4"/>
    <d v="2019-07-31T00:00:00"/>
    <m/>
    <n v="-8112"/>
  </r>
  <r>
    <s v="Nulle"/>
    <s v="Nulle"/>
    <x v="16"/>
    <n v="2019"/>
    <x v="4"/>
    <d v="2019-07-31T00:00:00"/>
    <m/>
    <m/>
  </r>
  <r>
    <s v="Altri costi"/>
    <s v="Costi di Amministrazione"/>
    <x v="9"/>
    <n v="2019"/>
    <x v="5"/>
    <d v="2019-08-01T00:00:00"/>
    <m/>
    <n v="-100"/>
  </r>
  <r>
    <s v="Altri costi"/>
    <s v="Costo del commerciale"/>
    <x v="17"/>
    <n v="2019"/>
    <x v="5"/>
    <d v="2019-08-01T00:00:00"/>
    <m/>
    <m/>
  </r>
  <r>
    <s v="Ammortamenti"/>
    <s v="Finanziamenti per la produzione"/>
    <x v="11"/>
    <n v="2019"/>
    <x v="5"/>
    <d v="2019-08-01T00:00:00"/>
    <m/>
    <n v="-5884.2"/>
  </r>
  <r>
    <s v="Tributaria"/>
    <s v="Iva"/>
    <x v="14"/>
    <n v="2019"/>
    <x v="5"/>
    <d v="2019-08-16T00:00:00"/>
    <m/>
    <n v="0"/>
  </r>
  <r>
    <s v="Tributaria"/>
    <s v="Imposte"/>
    <x v="14"/>
    <n v="2019"/>
    <x v="5"/>
    <d v="2019-08-16T00:00:00"/>
    <m/>
    <m/>
  </r>
  <r>
    <s v="Altri costi"/>
    <s v="Costo di Gestione"/>
    <x v="10"/>
    <n v="2019"/>
    <x v="5"/>
    <d v="2019-08-20T00:00:00"/>
    <m/>
    <n v="-3000"/>
  </r>
  <r>
    <s v="Costo del prodotto"/>
    <s v="Assistenze"/>
    <x v="3"/>
    <n v="2019"/>
    <x v="5"/>
    <d v="2019-08-31T00:00:00"/>
    <m/>
    <n v="-4677.3"/>
  </r>
  <r>
    <s v="Ammortamenti"/>
    <s v="Finanziamenti per la gestione"/>
    <x v="5"/>
    <n v="2019"/>
    <x v="5"/>
    <d v="2019-08-31T00:00:00"/>
    <m/>
    <n v="-1090"/>
  </r>
  <r>
    <s v="Ammortamenti"/>
    <s v="Finanziamenti per la gestione"/>
    <x v="5"/>
    <n v="2019"/>
    <x v="5"/>
    <d v="2019-08-31T00:00:00"/>
    <m/>
    <n v="-510"/>
  </r>
  <r>
    <s v="Nulle"/>
    <s v="Nulle"/>
    <x v="16"/>
    <n v="2019"/>
    <x v="5"/>
    <d v="2019-08-31T00:00:00"/>
    <m/>
    <m/>
  </r>
  <r>
    <s v="Altri costi"/>
    <s v="Costi di Amministrazione"/>
    <x v="9"/>
    <n v="2019"/>
    <x v="6"/>
    <d v="2019-09-01T00:00:00"/>
    <m/>
    <n v="-100"/>
  </r>
  <r>
    <s v="Altri costi"/>
    <s v="Costo del commerciale"/>
    <x v="17"/>
    <n v="2019"/>
    <x v="6"/>
    <d v="2019-09-01T00:00:00"/>
    <m/>
    <m/>
  </r>
  <r>
    <s v="Ammortamenti"/>
    <s v="Finanziamenti per la produzione"/>
    <x v="11"/>
    <n v="2019"/>
    <x v="6"/>
    <d v="2019-09-01T00:00:00"/>
    <m/>
    <n v="-5000"/>
  </r>
  <r>
    <s v="Tributaria"/>
    <s v="Iva"/>
    <x v="14"/>
    <n v="2019"/>
    <x v="6"/>
    <d v="2019-09-16T00:00:00"/>
    <m/>
    <n v="0"/>
  </r>
  <r>
    <s v="Tributaria"/>
    <s v="Imposte"/>
    <x v="14"/>
    <n v="2019"/>
    <x v="6"/>
    <d v="2019-09-16T00:00:00"/>
    <m/>
    <m/>
  </r>
  <r>
    <s v="Altri costi"/>
    <s v="Costo di Gestione"/>
    <x v="10"/>
    <n v="2019"/>
    <x v="6"/>
    <d v="2019-09-20T00:00:00"/>
    <m/>
    <n v="-3000"/>
  </r>
  <r>
    <s v="Altri costi"/>
    <s v="Costo del commerciale"/>
    <x v="10"/>
    <n v="2019"/>
    <x v="6"/>
    <d v="2019-09-30T00:00:00"/>
    <m/>
    <n v="-100"/>
  </r>
  <r>
    <s v="Altri costi"/>
    <s v="Costo di Gestione"/>
    <x v="10"/>
    <n v="2019"/>
    <x v="6"/>
    <d v="2019-09-30T00:00:00"/>
    <m/>
    <n v="-250"/>
  </r>
  <r>
    <s v="Altri costi"/>
    <s v="Costi di Amministrazione"/>
    <x v="9"/>
    <n v="2019"/>
    <x v="6"/>
    <d v="2019-09-30T00:00:00"/>
    <m/>
    <n v="-1500"/>
  </r>
  <r>
    <s v="Ammortamenti"/>
    <s v="Finanziamenti per la gestione"/>
    <x v="5"/>
    <n v="2019"/>
    <x v="6"/>
    <d v="2019-09-30T00:00:00"/>
    <m/>
    <n v="-1090"/>
  </r>
  <r>
    <s v="Ammortamenti"/>
    <s v="Finanziamenti per la gestione"/>
    <x v="5"/>
    <n v="2019"/>
    <x v="6"/>
    <d v="2019-09-30T00:00:00"/>
    <m/>
    <n v="-510"/>
  </r>
  <r>
    <s v="Nulle"/>
    <s v="Nulle"/>
    <x v="16"/>
    <n v="2019"/>
    <x v="6"/>
    <d v="2019-09-30T00:00:00"/>
    <m/>
    <m/>
  </r>
  <r>
    <s v="Altri costi"/>
    <s v="Costi di Amministrazione"/>
    <x v="9"/>
    <n v="2019"/>
    <x v="7"/>
    <d v="2019-10-01T00:00:00"/>
    <m/>
    <n v="-100"/>
  </r>
  <r>
    <s v="Altri costi"/>
    <s v="Costo del commerciale"/>
    <x v="17"/>
    <n v="2019"/>
    <x v="7"/>
    <d v="2019-10-01T00:00:00"/>
    <m/>
    <m/>
  </r>
  <r>
    <s v="Ammortamenti"/>
    <s v="Finanziamenti per la produzione"/>
    <x v="11"/>
    <n v="2019"/>
    <x v="7"/>
    <d v="2019-10-01T00:00:00"/>
    <m/>
    <n v="-5884.2"/>
  </r>
  <r>
    <s v="Tributaria"/>
    <s v="Iva"/>
    <x v="14"/>
    <n v="2019"/>
    <x v="7"/>
    <d v="2019-10-16T00:00:00"/>
    <m/>
    <n v="0"/>
  </r>
  <r>
    <s v="Tributaria"/>
    <s v="Imposte"/>
    <x v="14"/>
    <n v="2019"/>
    <x v="7"/>
    <d v="2019-10-16T00:00:00"/>
    <m/>
    <m/>
  </r>
  <r>
    <s v="Altri costi"/>
    <s v="Costo di Gestione"/>
    <x v="10"/>
    <n v="2019"/>
    <x v="7"/>
    <d v="2019-10-20T00:00:00"/>
    <m/>
    <n v="-3000"/>
  </r>
  <r>
    <s v="Altri costi"/>
    <s v="costo di amministrazione"/>
    <x v="6"/>
    <n v="2019"/>
    <x v="7"/>
    <d v="2019-10-31T00:00:00"/>
    <m/>
    <n v="-1000"/>
  </r>
  <r>
    <s v="Altri costi"/>
    <s v="costo di amministrazione"/>
    <x v="6"/>
    <n v="2019"/>
    <x v="7"/>
    <d v="2019-10-31T00:00:00"/>
    <m/>
    <n v="-1000"/>
  </r>
  <r>
    <s v="Altri costi"/>
    <s v="costo di amministrazione"/>
    <x v="6"/>
    <n v="2019"/>
    <x v="7"/>
    <d v="2019-10-31T00:00:00"/>
    <m/>
    <n v="-230"/>
  </r>
  <r>
    <s v="Altri costi"/>
    <s v="costo di amministrazione"/>
    <x v="6"/>
    <n v="2019"/>
    <x v="7"/>
    <d v="2019-10-31T00:00:00"/>
    <m/>
    <n v="-2000"/>
  </r>
  <r>
    <s v="Ammortamenti"/>
    <s v="Finanziamenti per la gestione"/>
    <x v="5"/>
    <n v="2019"/>
    <x v="7"/>
    <d v="2019-10-31T00:00:00"/>
    <m/>
    <n v="-1090"/>
  </r>
  <r>
    <s v="Ammortamenti"/>
    <s v="Finanziamenti per la gestione"/>
    <x v="5"/>
    <n v="2019"/>
    <x v="7"/>
    <d v="2019-10-31T00:00:00"/>
    <m/>
    <n v="-510"/>
  </r>
  <r>
    <s v="Nulle"/>
    <s v="Nulle"/>
    <x v="16"/>
    <n v="2019"/>
    <x v="7"/>
    <d v="2019-10-31T00:00:00"/>
    <m/>
    <m/>
  </r>
  <r>
    <s v="Altri costi"/>
    <s v="Costi di Amministrazione"/>
    <x v="9"/>
    <n v="2019"/>
    <x v="8"/>
    <d v="2019-11-01T00:00:00"/>
    <m/>
    <n v="-100"/>
  </r>
  <r>
    <s v="Altri costi"/>
    <s v="Costo del commerciale"/>
    <x v="17"/>
    <n v="2019"/>
    <x v="8"/>
    <d v="2019-11-01T00:00:00"/>
    <m/>
    <m/>
  </r>
  <r>
    <s v="Ammortamenti"/>
    <s v="Finanziamenti per la produzione"/>
    <x v="11"/>
    <n v="2019"/>
    <x v="8"/>
    <d v="2019-11-01T00:00:00"/>
    <m/>
    <n v="-5884.2"/>
  </r>
  <r>
    <s v="Tributaria"/>
    <s v="Iva"/>
    <x v="14"/>
    <n v="2019"/>
    <x v="8"/>
    <d v="2019-11-16T00:00:00"/>
    <m/>
    <n v="0"/>
  </r>
  <r>
    <s v="Altri costi"/>
    <s v="Costo di Gestione"/>
    <x v="10"/>
    <n v="2019"/>
    <x v="8"/>
    <d v="2019-11-20T00:00:00"/>
    <m/>
    <n v="-3000"/>
  </r>
  <r>
    <s v="Altri costi"/>
    <s v="Costo del commerciale"/>
    <x v="10"/>
    <n v="2019"/>
    <x v="8"/>
    <d v="2019-11-30T00:00:00"/>
    <m/>
    <n v="-100"/>
  </r>
  <r>
    <s v="Altri costi"/>
    <s v="Costo di Gestione"/>
    <x v="10"/>
    <n v="2019"/>
    <x v="8"/>
    <d v="2019-11-30T00:00:00"/>
    <m/>
    <n v="-250"/>
  </r>
  <r>
    <s v="Costo del prodotto"/>
    <s v="Assistenze"/>
    <x v="3"/>
    <n v="2019"/>
    <x v="8"/>
    <d v="2019-11-30T00:00:00"/>
    <m/>
    <n v="-4677.3"/>
  </r>
  <r>
    <s v="Ammortamenti"/>
    <s v="Finanziamenti per la gestione"/>
    <x v="5"/>
    <n v="2019"/>
    <x v="8"/>
    <d v="2019-11-30T00:00:00"/>
    <m/>
    <n v="-1090"/>
  </r>
  <r>
    <s v="Ammortamenti"/>
    <s v="Finanziamenti per la gestione"/>
    <x v="5"/>
    <n v="2019"/>
    <x v="7"/>
    <d v="2019-10-31T00:00:00"/>
    <m/>
    <n v="-510"/>
  </r>
  <r>
    <s v="Nulle"/>
    <s v="Nulle"/>
    <x v="16"/>
    <n v="2019"/>
    <x v="8"/>
    <d v="2019-11-30T00:00:00"/>
    <m/>
    <m/>
  </r>
  <r>
    <s v="Altri costi"/>
    <s v="Costi di Amministrazione"/>
    <x v="9"/>
    <n v="2019"/>
    <x v="9"/>
    <d v="2019-12-01T00:00:00"/>
    <m/>
    <n v="-100"/>
  </r>
  <r>
    <s v="Altri costi"/>
    <s v="Costo del commerciale"/>
    <x v="17"/>
    <n v="2019"/>
    <x v="9"/>
    <d v="2019-12-01T00:00:00"/>
    <m/>
    <m/>
  </r>
  <r>
    <s v="Ammortamenti"/>
    <s v="Finanziamenti per la produzione"/>
    <x v="11"/>
    <n v="2019"/>
    <x v="9"/>
    <d v="2019-12-01T00:00:00"/>
    <m/>
    <n v="-5884.2"/>
  </r>
  <r>
    <s v="Tributaria"/>
    <s v="Iva"/>
    <x v="14"/>
    <n v="2019"/>
    <x v="9"/>
    <d v="2019-12-16T00:00:00"/>
    <m/>
    <n v="0"/>
  </r>
  <r>
    <s v="Altri costi"/>
    <s v="Costo di Gestione"/>
    <x v="10"/>
    <n v="2019"/>
    <x v="9"/>
    <d v="2019-12-20T00:00:00"/>
    <m/>
    <n v="-3000"/>
  </r>
  <r>
    <s v="Altri costi"/>
    <s v="Costo di Gestione"/>
    <x v="10"/>
    <n v="2019"/>
    <x v="9"/>
    <d v="2019-12-31T00:00:00"/>
    <m/>
    <m/>
  </r>
  <r>
    <s v="Altri costi"/>
    <s v="Costi di Amministrazione"/>
    <x v="9"/>
    <n v="2019"/>
    <x v="9"/>
    <d v="2019-12-31T00:00:00"/>
    <m/>
    <n v="-1500"/>
  </r>
  <r>
    <s v="Ammortamenti"/>
    <s v="Finanziamenti per la gestione"/>
    <x v="5"/>
    <n v="2019"/>
    <x v="9"/>
    <d v="2019-12-31T00:00:00"/>
    <m/>
    <n v="-1090"/>
  </r>
  <r>
    <s v="Ammortamenti"/>
    <s v="Finanziamenti per la gestione"/>
    <x v="5"/>
    <n v="2019"/>
    <x v="7"/>
    <d v="2019-10-31T00:00:00"/>
    <m/>
    <n v="-510"/>
  </r>
  <r>
    <s v="Nulle"/>
    <s v="Nulle"/>
    <x v="16"/>
    <n v="2019"/>
    <x v="9"/>
    <d v="2019-12-31T00:00:00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604AC92-A03E-4456-8C65-5C60CDA0329B}" name="Tabella pivot2" cacheId="20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>
  <location ref="A29:L51" firstHeaderRow="1" firstDataRow="2" firstDataCol="1"/>
  <pivotFields count="8">
    <pivotField showAll="0"/>
    <pivotField showAll="0"/>
    <pivotField axis="axisRow" showAll="0">
      <items count="21">
        <item x="1"/>
        <item x="19"/>
        <item x="15"/>
        <item x="9"/>
        <item x="12"/>
        <item x="6"/>
        <item x="5"/>
        <item x="0"/>
        <item x="11"/>
        <item x="7"/>
        <item x="4"/>
        <item x="2"/>
        <item x="17"/>
        <item x="18"/>
        <item x="13"/>
        <item x="16"/>
        <item x="3"/>
        <item x="14"/>
        <item x="8"/>
        <item x="10"/>
        <item t="default"/>
      </items>
    </pivotField>
    <pivotField showAll="0"/>
    <pivotField axis="axisCol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umFmtId="14" showAll="0"/>
    <pivotField showAll="0"/>
    <pivotField dataField="1" showAll="0"/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4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Somma di USCITE" fld="7" baseField="0" baseItem="0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43AAEF6-05FA-4835-9CBF-F7A433A02160}" name="Tabella pivot1" cacheId="20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>
  <location ref="A2:L24" firstHeaderRow="1" firstDataRow="2" firstDataCol="1"/>
  <pivotFields count="8">
    <pivotField showAll="0"/>
    <pivotField showAll="0"/>
    <pivotField axis="axisRow" showAll="0">
      <items count="21">
        <item x="1"/>
        <item x="19"/>
        <item x="15"/>
        <item x="9"/>
        <item x="12"/>
        <item x="6"/>
        <item x="5"/>
        <item x="0"/>
        <item x="11"/>
        <item x="7"/>
        <item x="4"/>
        <item x="2"/>
        <item x="17"/>
        <item x="18"/>
        <item x="13"/>
        <item x="16"/>
        <item x="3"/>
        <item x="14"/>
        <item x="8"/>
        <item x="10"/>
        <item t="default"/>
      </items>
    </pivotField>
    <pivotField showAll="0"/>
    <pivotField axis="axisCol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umFmtId="14" showAll="0"/>
    <pivotField dataField="1" showAll="0"/>
    <pivotField showAll="0"/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4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Somma di ENTRATE" fld="6" baseField="0" baseItem="0" numFmtId="43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35A3D-366F-4A18-BECB-CB1B47E005CB}">
  <sheetPr codeName="Foglio1"/>
  <dimension ref="W1"/>
  <sheetViews>
    <sheetView workbookViewId="0">
      <selection activeCell="B9" sqref="B9"/>
    </sheetView>
  </sheetViews>
  <sheetFormatPr defaultRowHeight="14.35" x14ac:dyDescent="0.5"/>
  <cols>
    <col min="23" max="23" width="8.9375" style="2"/>
  </cols>
  <sheetData/>
  <pageMargins left="0.7" right="0.7" top="0.75" bottom="0.75" header="0.3" footer="0.3"/>
  <pageSetup paperSize="9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Sostituzioni">
                <anchor moveWithCells="1" sizeWithCells="1">
                  <from>
                    <xdr:col>1</xdr:col>
                    <xdr:colOff>609600</xdr:colOff>
                    <xdr:row>3</xdr:row>
                    <xdr:rowOff>12700</xdr:rowOff>
                  </from>
                  <to>
                    <xdr:col>3</xdr:col>
                    <xdr:colOff>355600</xdr:colOff>
                    <xdr:row>5</xdr:row>
                    <xdr:rowOff>173567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0]!Colonne">
                <anchor moveWithCells="1" sizeWithCells="1">
                  <from>
                    <xdr:col>1</xdr:col>
                    <xdr:colOff>622300</xdr:colOff>
                    <xdr:row>7</xdr:row>
                    <xdr:rowOff>55033</xdr:rowOff>
                  </from>
                  <to>
                    <xdr:col>3</xdr:col>
                    <xdr:colOff>376767</xdr:colOff>
                    <xdr:row>10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0]!Righe">
                <anchor moveWithCells="1" sizeWithCells="1">
                  <from>
                    <xdr:col>2</xdr:col>
                    <xdr:colOff>0</xdr:colOff>
                    <xdr:row>12</xdr:row>
                    <xdr:rowOff>8467</xdr:rowOff>
                  </from>
                  <to>
                    <xdr:col>3</xdr:col>
                    <xdr:colOff>364067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Button 4">
              <controlPr defaultSize="0" print="0" autoFill="0" autoPict="0" macro="[0]!Banche">
                <anchor moveWithCells="1" sizeWithCells="1">
                  <from>
                    <xdr:col>2</xdr:col>
                    <xdr:colOff>46567</xdr:colOff>
                    <xdr:row>16</xdr:row>
                    <xdr:rowOff>127000</xdr:rowOff>
                  </from>
                  <to>
                    <xdr:col>3</xdr:col>
                    <xdr:colOff>436033</xdr:colOff>
                    <xdr:row>19</xdr:row>
                    <xdr:rowOff>118533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Button 5">
              <controlPr defaultSize="0" print="0" autoFill="0" autoPict="0" macro="[0]!Altre_sistemazioni">
                <anchor moveWithCells="1" sizeWithCells="1">
                  <from>
                    <xdr:col>1</xdr:col>
                    <xdr:colOff>635000</xdr:colOff>
                    <xdr:row>21</xdr:row>
                    <xdr:rowOff>33867</xdr:rowOff>
                  </from>
                  <to>
                    <xdr:col>3</xdr:col>
                    <xdr:colOff>508000</xdr:colOff>
                    <xdr:row>24</xdr:row>
                    <xdr:rowOff>143933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AB547-51C5-4413-BE28-A3B9AF401241}">
  <sheetPr codeName="Foglio2"/>
  <dimension ref="A2:O532"/>
  <sheetViews>
    <sheetView zoomScale="85" zoomScaleNormal="85" workbookViewId="0">
      <selection activeCell="Q1" sqref="Q1:V1048576"/>
    </sheetView>
  </sheetViews>
  <sheetFormatPr defaultRowHeight="14.35" x14ac:dyDescent="0.5"/>
  <cols>
    <col min="1" max="1" width="12.17578125" bestFit="1" customWidth="1"/>
    <col min="2" max="2" width="12.17578125" customWidth="1"/>
    <col min="3" max="3" width="10.29296875" bestFit="1" customWidth="1"/>
    <col min="4" max="4" width="10.29296875" customWidth="1"/>
    <col min="9" max="9" width="10.9375" customWidth="1"/>
    <col min="12" max="12" width="5.3515625" customWidth="1"/>
  </cols>
  <sheetData>
    <row r="2" spans="1:15" x14ac:dyDescent="0.5">
      <c r="A2" s="40" t="s">
        <v>172</v>
      </c>
      <c r="B2" s="40" t="s">
        <v>611</v>
      </c>
      <c r="C2" s="40" t="s">
        <v>610</v>
      </c>
      <c r="D2" s="40" t="s">
        <v>612</v>
      </c>
      <c r="E2" s="40" t="s">
        <v>173</v>
      </c>
      <c r="F2" s="40" t="s">
        <v>174</v>
      </c>
      <c r="G2" s="40" t="s">
        <v>613</v>
      </c>
      <c r="H2" s="40" t="s">
        <v>109</v>
      </c>
      <c r="I2" s="40" t="s">
        <v>614</v>
      </c>
      <c r="J2" s="40" t="s">
        <v>615</v>
      </c>
    </row>
    <row r="3" spans="1:15" x14ac:dyDescent="0.5">
      <c r="A3" s="1">
        <v>43621</v>
      </c>
      <c r="B3" s="69">
        <f>+MONTH(A3)</f>
        <v>6</v>
      </c>
      <c r="C3" s="1">
        <v>43585</v>
      </c>
      <c r="D3" s="69">
        <f>+MONTH(C3)</f>
        <v>4</v>
      </c>
      <c r="E3" t="s">
        <v>175</v>
      </c>
      <c r="F3" t="s">
        <v>176</v>
      </c>
      <c r="G3" t="s">
        <v>0</v>
      </c>
      <c r="H3" t="s">
        <v>107</v>
      </c>
      <c r="I3" s="2">
        <v>647.1</v>
      </c>
      <c r="J3" t="str">
        <f>+IF(I3&gt;0,"Attiva","Passiva")</f>
        <v>Attiva</v>
      </c>
      <c r="N3">
        <v>0</v>
      </c>
      <c r="O3">
        <v>0</v>
      </c>
    </row>
    <row r="4" spans="1:15" x14ac:dyDescent="0.5">
      <c r="A4" s="1">
        <v>43626</v>
      </c>
      <c r="B4" s="69">
        <f t="shared" ref="B4:B67" si="0">+MONTH(A4)</f>
        <v>6</v>
      </c>
      <c r="C4" s="1">
        <v>43464</v>
      </c>
      <c r="D4" s="69">
        <f t="shared" ref="D4:D67" si="1">+MONTH(C4)</f>
        <v>12</v>
      </c>
      <c r="E4" t="s">
        <v>177</v>
      </c>
      <c r="F4" t="s">
        <v>178</v>
      </c>
      <c r="G4" t="s">
        <v>1</v>
      </c>
      <c r="H4" t="s">
        <v>107</v>
      </c>
      <c r="I4" s="2">
        <v>4500</v>
      </c>
      <c r="J4" t="str">
        <f t="shared" ref="J4:J67" si="2">+IF(I4&gt;0,"Attiva","Passiva")</f>
        <v>Attiva</v>
      </c>
      <c r="N4">
        <v>0</v>
      </c>
      <c r="O4">
        <v>0</v>
      </c>
    </row>
    <row r="5" spans="1:15" x14ac:dyDescent="0.5">
      <c r="A5" s="1">
        <v>43626</v>
      </c>
      <c r="B5" s="69">
        <f t="shared" si="0"/>
        <v>6</v>
      </c>
      <c r="C5" s="1">
        <v>43581</v>
      </c>
      <c r="D5" s="69">
        <f t="shared" si="1"/>
        <v>4</v>
      </c>
      <c r="E5" t="s">
        <v>179</v>
      </c>
      <c r="F5" t="s">
        <v>180</v>
      </c>
      <c r="G5" t="s">
        <v>2</v>
      </c>
      <c r="H5" t="s">
        <v>106</v>
      </c>
      <c r="I5" s="2">
        <v>11000</v>
      </c>
      <c r="J5" t="str">
        <f t="shared" si="2"/>
        <v>Attiva</v>
      </c>
      <c r="N5">
        <v>0</v>
      </c>
      <c r="O5">
        <v>0</v>
      </c>
    </row>
    <row r="6" spans="1:15" x14ac:dyDescent="0.5">
      <c r="A6" s="1">
        <v>43626</v>
      </c>
      <c r="B6" s="69">
        <f t="shared" si="0"/>
        <v>6</v>
      </c>
      <c r="C6" s="1">
        <v>43524</v>
      </c>
      <c r="D6" s="69">
        <f t="shared" si="1"/>
        <v>2</v>
      </c>
      <c r="E6" t="s">
        <v>181</v>
      </c>
      <c r="F6" t="s">
        <v>182</v>
      </c>
      <c r="G6" t="s">
        <v>3</v>
      </c>
      <c r="H6" t="s">
        <v>106</v>
      </c>
      <c r="I6" s="2">
        <v>2463.12</v>
      </c>
      <c r="J6" t="str">
        <f t="shared" si="2"/>
        <v>Attiva</v>
      </c>
      <c r="N6">
        <v>0</v>
      </c>
      <c r="O6">
        <v>0</v>
      </c>
    </row>
    <row r="7" spans="1:15" x14ac:dyDescent="0.5">
      <c r="A7" s="1">
        <v>43626</v>
      </c>
      <c r="B7" s="69">
        <f t="shared" si="0"/>
        <v>6</v>
      </c>
      <c r="C7" s="1">
        <v>43594</v>
      </c>
      <c r="D7" s="69">
        <f t="shared" si="1"/>
        <v>5</v>
      </c>
      <c r="E7" t="s">
        <v>183</v>
      </c>
      <c r="F7" t="s">
        <v>184</v>
      </c>
      <c r="G7" t="s">
        <v>4</v>
      </c>
      <c r="H7" t="s">
        <v>106</v>
      </c>
      <c r="I7" s="2">
        <v>9500</v>
      </c>
      <c r="J7" t="str">
        <f t="shared" si="2"/>
        <v>Attiva</v>
      </c>
      <c r="N7">
        <v>0</v>
      </c>
      <c r="O7">
        <v>0</v>
      </c>
    </row>
    <row r="8" spans="1:15" x14ac:dyDescent="0.5">
      <c r="A8" s="1">
        <v>43626</v>
      </c>
      <c r="B8" s="69">
        <f t="shared" si="0"/>
        <v>6</v>
      </c>
      <c r="C8" s="1">
        <v>43237</v>
      </c>
      <c r="D8" s="69">
        <f t="shared" si="1"/>
        <v>5</v>
      </c>
      <c r="E8" t="s">
        <v>185</v>
      </c>
      <c r="F8" t="s">
        <v>186</v>
      </c>
      <c r="G8" t="s">
        <v>5</v>
      </c>
      <c r="H8" t="s">
        <v>107</v>
      </c>
      <c r="I8" s="2">
        <v>1500</v>
      </c>
      <c r="J8" t="str">
        <f t="shared" si="2"/>
        <v>Attiva</v>
      </c>
      <c r="N8">
        <v>0</v>
      </c>
      <c r="O8">
        <v>0</v>
      </c>
    </row>
    <row r="9" spans="1:15" x14ac:dyDescent="0.5">
      <c r="A9" s="1">
        <v>43626</v>
      </c>
      <c r="B9" s="69">
        <f t="shared" si="0"/>
        <v>6</v>
      </c>
      <c r="C9" s="1">
        <v>43594</v>
      </c>
      <c r="D9" s="69">
        <f t="shared" si="1"/>
        <v>5</v>
      </c>
      <c r="E9" t="s">
        <v>187</v>
      </c>
      <c r="F9" t="s">
        <v>188</v>
      </c>
      <c r="G9" t="s">
        <v>6</v>
      </c>
      <c r="H9" t="s">
        <v>106</v>
      </c>
      <c r="I9" s="2">
        <v>-194</v>
      </c>
      <c r="J9" t="str">
        <f t="shared" si="2"/>
        <v>Passiva</v>
      </c>
      <c r="N9">
        <v>0</v>
      </c>
      <c r="O9">
        <v>0</v>
      </c>
    </row>
    <row r="10" spans="1:15" x14ac:dyDescent="0.5">
      <c r="A10" s="1">
        <v>43626</v>
      </c>
      <c r="B10" s="69">
        <f t="shared" si="0"/>
        <v>6</v>
      </c>
      <c r="C10" s="1">
        <v>43594</v>
      </c>
      <c r="D10" s="69">
        <f t="shared" si="1"/>
        <v>5</v>
      </c>
      <c r="E10" t="s">
        <v>189</v>
      </c>
      <c r="F10" t="s">
        <v>190</v>
      </c>
      <c r="G10" t="s">
        <v>6</v>
      </c>
      <c r="H10" t="s">
        <v>106</v>
      </c>
      <c r="I10" s="2">
        <v>-379.5</v>
      </c>
      <c r="J10" t="str">
        <f t="shared" si="2"/>
        <v>Passiva</v>
      </c>
      <c r="N10">
        <v>0</v>
      </c>
      <c r="O10">
        <v>0</v>
      </c>
    </row>
    <row r="11" spans="1:15" x14ac:dyDescent="0.5">
      <c r="A11" s="1">
        <v>43628</v>
      </c>
      <c r="B11" s="69">
        <f t="shared" si="0"/>
        <v>6</v>
      </c>
      <c r="C11" s="1">
        <v>43567</v>
      </c>
      <c r="D11" s="69">
        <f t="shared" si="1"/>
        <v>4</v>
      </c>
      <c r="E11" t="s">
        <v>191</v>
      </c>
      <c r="F11" t="s">
        <v>192</v>
      </c>
      <c r="G11" t="s">
        <v>7</v>
      </c>
      <c r="H11" t="s">
        <v>106</v>
      </c>
      <c r="I11" s="2">
        <v>288600</v>
      </c>
      <c r="J11" t="str">
        <f t="shared" si="2"/>
        <v>Attiva</v>
      </c>
      <c r="N11">
        <v>0</v>
      </c>
      <c r="O11">
        <v>0</v>
      </c>
    </row>
    <row r="12" spans="1:15" x14ac:dyDescent="0.5">
      <c r="A12" s="1">
        <v>43631</v>
      </c>
      <c r="B12" s="69">
        <f t="shared" si="0"/>
        <v>6</v>
      </c>
      <c r="C12" s="1">
        <v>43496</v>
      </c>
      <c r="D12" s="69">
        <f t="shared" si="1"/>
        <v>1</v>
      </c>
      <c r="E12" t="s">
        <v>193</v>
      </c>
      <c r="F12" t="s">
        <v>194</v>
      </c>
      <c r="G12" t="s">
        <v>8</v>
      </c>
      <c r="H12" t="s">
        <v>107</v>
      </c>
      <c r="I12" s="2">
        <v>2000</v>
      </c>
      <c r="J12" t="str">
        <f t="shared" si="2"/>
        <v>Attiva</v>
      </c>
      <c r="N12">
        <v>0</v>
      </c>
      <c r="O12">
        <v>0</v>
      </c>
    </row>
    <row r="13" spans="1:15" x14ac:dyDescent="0.5">
      <c r="A13" s="1">
        <v>43643</v>
      </c>
      <c r="B13" s="69">
        <f t="shared" si="0"/>
        <v>6</v>
      </c>
      <c r="C13" s="1">
        <v>43598</v>
      </c>
      <c r="D13" s="69">
        <f t="shared" si="1"/>
        <v>5</v>
      </c>
      <c r="E13" t="s">
        <v>195</v>
      </c>
      <c r="F13" t="s">
        <v>196</v>
      </c>
      <c r="G13" t="s">
        <v>9</v>
      </c>
      <c r="H13" t="s">
        <v>107</v>
      </c>
      <c r="I13" s="2">
        <v>-49.8</v>
      </c>
      <c r="J13" t="str">
        <f t="shared" si="2"/>
        <v>Passiva</v>
      </c>
      <c r="N13">
        <v>0</v>
      </c>
      <c r="O13">
        <v>0</v>
      </c>
    </row>
    <row r="14" spans="1:15" x14ac:dyDescent="0.5">
      <c r="A14" s="1">
        <v>43646</v>
      </c>
      <c r="B14" s="69">
        <f t="shared" si="0"/>
        <v>6</v>
      </c>
      <c r="C14" s="1">
        <v>43585</v>
      </c>
      <c r="D14" s="69">
        <f t="shared" si="1"/>
        <v>4</v>
      </c>
      <c r="E14" t="s">
        <v>197</v>
      </c>
      <c r="F14" t="s">
        <v>198</v>
      </c>
      <c r="G14" t="s">
        <v>10</v>
      </c>
      <c r="H14" t="s">
        <v>107</v>
      </c>
      <c r="I14" s="2">
        <v>1800</v>
      </c>
      <c r="J14" t="str">
        <f t="shared" si="2"/>
        <v>Attiva</v>
      </c>
      <c r="N14">
        <v>0</v>
      </c>
      <c r="O14">
        <v>0</v>
      </c>
    </row>
    <row r="15" spans="1:15" x14ac:dyDescent="0.5">
      <c r="A15" s="1">
        <v>43646</v>
      </c>
      <c r="B15" s="69">
        <f t="shared" si="0"/>
        <v>6</v>
      </c>
      <c r="C15" s="1">
        <v>43585</v>
      </c>
      <c r="D15" s="69">
        <f t="shared" si="1"/>
        <v>4</v>
      </c>
      <c r="E15" t="s">
        <v>199</v>
      </c>
      <c r="F15" t="s">
        <v>200</v>
      </c>
      <c r="G15" t="s">
        <v>11</v>
      </c>
      <c r="H15" t="s">
        <v>107</v>
      </c>
      <c r="I15" s="2">
        <v>280.31</v>
      </c>
      <c r="J15" t="str">
        <f t="shared" si="2"/>
        <v>Attiva</v>
      </c>
      <c r="N15">
        <v>0</v>
      </c>
      <c r="O15">
        <v>0</v>
      </c>
    </row>
    <row r="16" spans="1:15" x14ac:dyDescent="0.5">
      <c r="A16" s="1">
        <v>43646</v>
      </c>
      <c r="B16" s="69">
        <f t="shared" si="0"/>
        <v>6</v>
      </c>
      <c r="C16" s="1">
        <v>43555</v>
      </c>
      <c r="D16" s="69">
        <f t="shared" si="1"/>
        <v>3</v>
      </c>
      <c r="E16" t="s">
        <v>201</v>
      </c>
      <c r="F16" t="s">
        <v>202</v>
      </c>
      <c r="G16" t="s">
        <v>11</v>
      </c>
      <c r="H16" t="s">
        <v>108</v>
      </c>
      <c r="I16" s="2">
        <v>4000</v>
      </c>
      <c r="J16" t="str">
        <f t="shared" si="2"/>
        <v>Attiva</v>
      </c>
      <c r="N16">
        <v>0</v>
      </c>
      <c r="O16">
        <v>0</v>
      </c>
    </row>
    <row r="17" spans="1:15" x14ac:dyDescent="0.5">
      <c r="A17" s="1">
        <v>43646</v>
      </c>
      <c r="B17" s="69">
        <f t="shared" si="0"/>
        <v>6</v>
      </c>
      <c r="C17" s="1">
        <v>43585</v>
      </c>
      <c r="D17" s="69">
        <f t="shared" si="1"/>
        <v>4</v>
      </c>
      <c r="E17" t="s">
        <v>203</v>
      </c>
      <c r="F17" t="s">
        <v>204</v>
      </c>
      <c r="G17" t="s">
        <v>12</v>
      </c>
      <c r="H17" t="s">
        <v>106</v>
      </c>
      <c r="I17" s="2">
        <v>-240</v>
      </c>
      <c r="J17" t="str">
        <f t="shared" si="2"/>
        <v>Passiva</v>
      </c>
      <c r="N17">
        <v>0</v>
      </c>
      <c r="O17">
        <v>0</v>
      </c>
    </row>
    <row r="18" spans="1:15" x14ac:dyDescent="0.5">
      <c r="A18" s="1">
        <v>43646</v>
      </c>
      <c r="B18" s="69">
        <f t="shared" si="0"/>
        <v>6</v>
      </c>
      <c r="C18" s="1">
        <v>43555</v>
      </c>
      <c r="D18" s="69">
        <f t="shared" si="1"/>
        <v>3</v>
      </c>
      <c r="E18" t="s">
        <v>205</v>
      </c>
      <c r="F18" t="s">
        <v>206</v>
      </c>
      <c r="G18" t="s">
        <v>12</v>
      </c>
      <c r="H18" t="s">
        <v>108</v>
      </c>
      <c r="I18" s="2">
        <v>2514.06</v>
      </c>
      <c r="J18" t="str">
        <f t="shared" si="2"/>
        <v>Attiva</v>
      </c>
      <c r="N18">
        <v>0</v>
      </c>
      <c r="O18">
        <v>0</v>
      </c>
    </row>
    <row r="19" spans="1:15" x14ac:dyDescent="0.5">
      <c r="A19" s="1">
        <v>43646</v>
      </c>
      <c r="B19" s="69">
        <f t="shared" si="0"/>
        <v>6</v>
      </c>
      <c r="C19" s="1">
        <v>43585</v>
      </c>
      <c r="D19" s="69">
        <f t="shared" si="1"/>
        <v>4</v>
      </c>
      <c r="E19" t="s">
        <v>207</v>
      </c>
      <c r="F19" t="s">
        <v>208</v>
      </c>
      <c r="G19" t="s">
        <v>2</v>
      </c>
      <c r="H19" t="s">
        <v>107</v>
      </c>
      <c r="I19" s="2">
        <v>288</v>
      </c>
      <c r="J19" t="str">
        <f t="shared" si="2"/>
        <v>Attiva</v>
      </c>
      <c r="N19">
        <v>0</v>
      </c>
      <c r="O19">
        <v>0</v>
      </c>
    </row>
    <row r="20" spans="1:15" x14ac:dyDescent="0.5">
      <c r="A20" s="1">
        <v>43646</v>
      </c>
      <c r="B20" s="69">
        <f t="shared" si="0"/>
        <v>6</v>
      </c>
      <c r="C20" s="1">
        <v>43463</v>
      </c>
      <c r="D20" s="69">
        <f t="shared" si="1"/>
        <v>12</v>
      </c>
      <c r="E20" t="s">
        <v>209</v>
      </c>
      <c r="F20" t="s">
        <v>210</v>
      </c>
      <c r="G20" t="s">
        <v>13</v>
      </c>
      <c r="H20" t="s">
        <v>108</v>
      </c>
      <c r="I20" s="2">
        <v>35000</v>
      </c>
      <c r="J20" t="str">
        <f t="shared" si="2"/>
        <v>Attiva</v>
      </c>
      <c r="N20">
        <v>0</v>
      </c>
      <c r="O20">
        <v>0</v>
      </c>
    </row>
    <row r="21" spans="1:15" x14ac:dyDescent="0.5">
      <c r="A21" s="1">
        <v>43646</v>
      </c>
      <c r="B21" s="69">
        <f t="shared" si="0"/>
        <v>6</v>
      </c>
      <c r="C21" s="1">
        <v>43524</v>
      </c>
      <c r="D21" s="69">
        <f t="shared" si="1"/>
        <v>2</v>
      </c>
      <c r="E21" t="s">
        <v>211</v>
      </c>
      <c r="F21" t="s">
        <v>212</v>
      </c>
      <c r="G21" t="s">
        <v>14</v>
      </c>
      <c r="H21" t="s">
        <v>106</v>
      </c>
      <c r="I21" s="2">
        <v>338.4</v>
      </c>
      <c r="J21" t="str">
        <f t="shared" si="2"/>
        <v>Attiva</v>
      </c>
      <c r="N21">
        <v>0</v>
      </c>
      <c r="O21">
        <v>0</v>
      </c>
    </row>
    <row r="22" spans="1:15" x14ac:dyDescent="0.5">
      <c r="A22" s="1">
        <v>43646</v>
      </c>
      <c r="B22" s="69">
        <f t="shared" si="0"/>
        <v>6</v>
      </c>
      <c r="C22" s="1">
        <v>43555</v>
      </c>
      <c r="D22" s="69">
        <f t="shared" si="1"/>
        <v>3</v>
      </c>
      <c r="E22" t="s">
        <v>213</v>
      </c>
      <c r="F22" t="s">
        <v>214</v>
      </c>
      <c r="G22" t="s">
        <v>15</v>
      </c>
      <c r="H22" t="s">
        <v>107</v>
      </c>
      <c r="I22" s="2">
        <v>664.44</v>
      </c>
      <c r="J22" t="str">
        <f t="shared" si="2"/>
        <v>Attiva</v>
      </c>
      <c r="N22">
        <v>0</v>
      </c>
      <c r="O22">
        <v>0</v>
      </c>
    </row>
    <row r="23" spans="1:15" x14ac:dyDescent="0.5">
      <c r="A23" s="1">
        <v>43646</v>
      </c>
      <c r="B23" s="69">
        <f t="shared" si="0"/>
        <v>6</v>
      </c>
      <c r="C23" s="1">
        <v>43585</v>
      </c>
      <c r="D23" s="69">
        <f t="shared" si="1"/>
        <v>4</v>
      </c>
      <c r="E23" t="s">
        <v>215</v>
      </c>
      <c r="F23" t="s">
        <v>216</v>
      </c>
      <c r="G23" t="s">
        <v>16</v>
      </c>
      <c r="H23" t="s">
        <v>107</v>
      </c>
      <c r="I23" s="2">
        <v>1308.77</v>
      </c>
      <c r="J23" t="str">
        <f t="shared" si="2"/>
        <v>Attiva</v>
      </c>
      <c r="N23">
        <v>0</v>
      </c>
      <c r="O23">
        <v>0</v>
      </c>
    </row>
    <row r="24" spans="1:15" x14ac:dyDescent="0.5">
      <c r="A24" s="1">
        <v>43646</v>
      </c>
      <c r="B24" s="69">
        <f t="shared" si="0"/>
        <v>6</v>
      </c>
      <c r="C24" s="1">
        <v>43555</v>
      </c>
      <c r="D24" s="69">
        <f t="shared" si="1"/>
        <v>3</v>
      </c>
      <c r="E24" t="s">
        <v>217</v>
      </c>
      <c r="F24" t="s">
        <v>218</v>
      </c>
      <c r="G24" t="s">
        <v>17</v>
      </c>
      <c r="H24" t="s">
        <v>107</v>
      </c>
      <c r="I24" s="2">
        <v>2970.56</v>
      </c>
      <c r="J24" t="str">
        <f t="shared" si="2"/>
        <v>Attiva</v>
      </c>
      <c r="N24">
        <v>0</v>
      </c>
      <c r="O24">
        <v>0</v>
      </c>
    </row>
    <row r="25" spans="1:15" x14ac:dyDescent="0.5">
      <c r="A25" s="1">
        <v>43646</v>
      </c>
      <c r="B25" s="69">
        <f t="shared" si="0"/>
        <v>6</v>
      </c>
      <c r="C25" s="1">
        <v>43447</v>
      </c>
      <c r="D25" s="69">
        <f t="shared" si="1"/>
        <v>12</v>
      </c>
      <c r="E25" t="s">
        <v>219</v>
      </c>
      <c r="F25" t="s">
        <v>220</v>
      </c>
      <c r="G25" t="s">
        <v>18</v>
      </c>
      <c r="H25" t="s">
        <v>106</v>
      </c>
      <c r="I25" s="2">
        <v>5000</v>
      </c>
      <c r="J25" t="str">
        <f t="shared" si="2"/>
        <v>Attiva</v>
      </c>
      <c r="N25">
        <v>0</v>
      </c>
      <c r="O25">
        <v>0</v>
      </c>
    </row>
    <row r="26" spans="1:15" x14ac:dyDescent="0.5">
      <c r="A26" s="1">
        <v>43646</v>
      </c>
      <c r="B26" s="69">
        <f t="shared" si="0"/>
        <v>6</v>
      </c>
      <c r="C26" s="1">
        <v>43555</v>
      </c>
      <c r="D26" s="69">
        <f t="shared" si="1"/>
        <v>3</v>
      </c>
      <c r="E26" t="s">
        <v>221</v>
      </c>
      <c r="F26" t="s">
        <v>222</v>
      </c>
      <c r="G26" t="s">
        <v>19</v>
      </c>
      <c r="H26" t="s">
        <v>107</v>
      </c>
      <c r="I26" s="2">
        <v>2532</v>
      </c>
      <c r="J26" t="str">
        <f t="shared" si="2"/>
        <v>Attiva</v>
      </c>
      <c r="N26">
        <v>0</v>
      </c>
      <c r="O26">
        <v>0</v>
      </c>
    </row>
    <row r="27" spans="1:15" x14ac:dyDescent="0.5">
      <c r="A27" s="1">
        <v>43646</v>
      </c>
      <c r="B27" s="69">
        <f t="shared" si="0"/>
        <v>6</v>
      </c>
      <c r="C27" s="1">
        <v>43585</v>
      </c>
      <c r="D27" s="69">
        <f t="shared" si="1"/>
        <v>4</v>
      </c>
      <c r="E27" t="s">
        <v>223</v>
      </c>
      <c r="F27" t="s">
        <v>224</v>
      </c>
      <c r="G27" t="s">
        <v>20</v>
      </c>
      <c r="H27" t="s">
        <v>107</v>
      </c>
      <c r="I27" s="2">
        <v>2301.96</v>
      </c>
      <c r="J27" t="str">
        <f t="shared" si="2"/>
        <v>Attiva</v>
      </c>
      <c r="N27">
        <v>0</v>
      </c>
      <c r="O27">
        <v>0</v>
      </c>
    </row>
    <row r="28" spans="1:15" x14ac:dyDescent="0.5">
      <c r="A28" s="1">
        <v>43646</v>
      </c>
      <c r="B28" s="69">
        <f t="shared" si="0"/>
        <v>6</v>
      </c>
      <c r="C28" s="1">
        <v>43555</v>
      </c>
      <c r="D28" s="69">
        <f t="shared" si="1"/>
        <v>3</v>
      </c>
      <c r="E28" t="s">
        <v>225</v>
      </c>
      <c r="F28" t="s">
        <v>226</v>
      </c>
      <c r="G28" t="s">
        <v>21</v>
      </c>
      <c r="H28" t="s">
        <v>107</v>
      </c>
      <c r="I28" s="2">
        <v>1575</v>
      </c>
      <c r="J28" t="str">
        <f t="shared" si="2"/>
        <v>Attiva</v>
      </c>
      <c r="N28">
        <v>0</v>
      </c>
      <c r="O28">
        <v>0</v>
      </c>
    </row>
    <row r="29" spans="1:15" x14ac:dyDescent="0.5">
      <c r="A29" s="1">
        <v>43646</v>
      </c>
      <c r="B29" s="69">
        <f t="shared" si="0"/>
        <v>6</v>
      </c>
      <c r="C29" s="1">
        <v>43585</v>
      </c>
      <c r="D29" s="69">
        <f t="shared" si="1"/>
        <v>4</v>
      </c>
      <c r="E29" t="s">
        <v>227</v>
      </c>
      <c r="F29" t="s">
        <v>228</v>
      </c>
      <c r="G29" t="s">
        <v>22</v>
      </c>
      <c r="H29" t="s">
        <v>107</v>
      </c>
      <c r="I29" s="2">
        <v>160.03</v>
      </c>
      <c r="J29" t="str">
        <f t="shared" si="2"/>
        <v>Attiva</v>
      </c>
      <c r="N29">
        <v>0</v>
      </c>
      <c r="O29">
        <v>0</v>
      </c>
    </row>
    <row r="30" spans="1:15" x14ac:dyDescent="0.5">
      <c r="A30" s="1">
        <v>43646</v>
      </c>
      <c r="B30" s="69">
        <f t="shared" si="0"/>
        <v>6</v>
      </c>
      <c r="C30" s="1">
        <v>43545</v>
      </c>
      <c r="D30" s="69">
        <f t="shared" si="1"/>
        <v>3</v>
      </c>
      <c r="E30" t="s">
        <v>229</v>
      </c>
      <c r="F30" t="s">
        <v>230</v>
      </c>
      <c r="G30" t="s">
        <v>22</v>
      </c>
      <c r="H30" t="s">
        <v>107</v>
      </c>
      <c r="I30" s="2">
        <v>145000</v>
      </c>
      <c r="J30" t="str">
        <f t="shared" si="2"/>
        <v>Attiva</v>
      </c>
      <c r="N30">
        <v>0</v>
      </c>
      <c r="O30">
        <v>0</v>
      </c>
    </row>
    <row r="31" spans="1:15" x14ac:dyDescent="0.5">
      <c r="A31" s="1">
        <v>43646</v>
      </c>
      <c r="B31" s="69">
        <f t="shared" si="0"/>
        <v>6</v>
      </c>
      <c r="C31" s="1">
        <v>43598</v>
      </c>
      <c r="D31" s="69">
        <f t="shared" si="1"/>
        <v>5</v>
      </c>
      <c r="E31" t="s">
        <v>231</v>
      </c>
      <c r="F31" t="s">
        <v>232</v>
      </c>
      <c r="G31" t="s">
        <v>23</v>
      </c>
      <c r="H31" t="s">
        <v>106</v>
      </c>
      <c r="I31" s="2">
        <v>-3000</v>
      </c>
      <c r="J31" t="str">
        <f t="shared" si="2"/>
        <v>Passiva</v>
      </c>
      <c r="N31">
        <v>0</v>
      </c>
      <c r="O31">
        <v>0</v>
      </c>
    </row>
    <row r="32" spans="1:15" x14ac:dyDescent="0.5">
      <c r="A32" s="1">
        <v>43646</v>
      </c>
      <c r="B32" s="69">
        <f t="shared" si="0"/>
        <v>6</v>
      </c>
      <c r="C32" s="1">
        <v>43585</v>
      </c>
      <c r="D32" s="69">
        <f t="shared" si="1"/>
        <v>4</v>
      </c>
      <c r="E32" t="s">
        <v>233</v>
      </c>
      <c r="F32" t="s">
        <v>234</v>
      </c>
      <c r="G32" t="s">
        <v>24</v>
      </c>
      <c r="H32" t="s">
        <v>107</v>
      </c>
      <c r="I32" s="2">
        <v>3003.15</v>
      </c>
      <c r="J32" t="str">
        <f t="shared" si="2"/>
        <v>Attiva</v>
      </c>
      <c r="N32">
        <v>0</v>
      </c>
      <c r="O32">
        <v>0</v>
      </c>
    </row>
    <row r="33" spans="1:15" x14ac:dyDescent="0.5">
      <c r="A33" s="1">
        <v>43646</v>
      </c>
      <c r="B33" s="69">
        <f t="shared" si="0"/>
        <v>6</v>
      </c>
      <c r="C33" s="1">
        <v>43585</v>
      </c>
      <c r="D33" s="69">
        <f t="shared" si="1"/>
        <v>4</v>
      </c>
      <c r="E33" t="s">
        <v>235</v>
      </c>
      <c r="F33" t="s">
        <v>236</v>
      </c>
      <c r="G33" t="s">
        <v>24</v>
      </c>
      <c r="H33" t="s">
        <v>107</v>
      </c>
      <c r="I33" s="2">
        <v>3375.85</v>
      </c>
      <c r="J33" t="str">
        <f t="shared" si="2"/>
        <v>Attiva</v>
      </c>
      <c r="N33">
        <v>0</v>
      </c>
      <c r="O33">
        <v>0</v>
      </c>
    </row>
    <row r="34" spans="1:15" x14ac:dyDescent="0.5">
      <c r="A34" s="1">
        <v>43646</v>
      </c>
      <c r="B34" s="69">
        <f t="shared" si="0"/>
        <v>6</v>
      </c>
      <c r="C34" s="1">
        <v>43555</v>
      </c>
      <c r="D34" s="69">
        <f t="shared" si="1"/>
        <v>3</v>
      </c>
      <c r="E34" t="s">
        <v>237</v>
      </c>
      <c r="F34" t="s">
        <v>238</v>
      </c>
      <c r="G34" t="s">
        <v>25</v>
      </c>
      <c r="H34" t="s">
        <v>107</v>
      </c>
      <c r="I34" s="2">
        <v>300</v>
      </c>
      <c r="J34" t="str">
        <f t="shared" si="2"/>
        <v>Attiva</v>
      </c>
      <c r="N34">
        <v>0</v>
      </c>
      <c r="O34">
        <v>0</v>
      </c>
    </row>
    <row r="35" spans="1:15" x14ac:dyDescent="0.5">
      <c r="A35" s="1">
        <v>43646</v>
      </c>
      <c r="B35" s="69">
        <f t="shared" si="0"/>
        <v>6</v>
      </c>
      <c r="C35" s="1">
        <v>43585</v>
      </c>
      <c r="D35" s="69">
        <f t="shared" si="1"/>
        <v>4</v>
      </c>
      <c r="E35" t="s">
        <v>239</v>
      </c>
      <c r="F35" t="s">
        <v>240</v>
      </c>
      <c r="G35" t="s">
        <v>26</v>
      </c>
      <c r="H35" t="s">
        <v>107</v>
      </c>
      <c r="I35" s="2">
        <v>1270</v>
      </c>
      <c r="J35" t="str">
        <f t="shared" si="2"/>
        <v>Attiva</v>
      </c>
      <c r="N35">
        <v>0</v>
      </c>
      <c r="O35">
        <v>0</v>
      </c>
    </row>
    <row r="36" spans="1:15" x14ac:dyDescent="0.5">
      <c r="A36" s="1">
        <v>43646</v>
      </c>
      <c r="B36" s="69">
        <f t="shared" si="0"/>
        <v>6</v>
      </c>
      <c r="C36" s="1">
        <v>43496</v>
      </c>
      <c r="D36" s="69">
        <f t="shared" si="1"/>
        <v>1</v>
      </c>
      <c r="E36" t="s">
        <v>241</v>
      </c>
      <c r="F36" t="s">
        <v>242</v>
      </c>
      <c r="G36" t="s">
        <v>27</v>
      </c>
      <c r="H36" t="s">
        <v>107</v>
      </c>
      <c r="I36" s="2">
        <v>3666.67</v>
      </c>
      <c r="J36" t="str">
        <f t="shared" si="2"/>
        <v>Attiva</v>
      </c>
      <c r="N36">
        <v>0</v>
      </c>
      <c r="O36">
        <v>0</v>
      </c>
    </row>
    <row r="37" spans="1:15" x14ac:dyDescent="0.5">
      <c r="A37" s="1">
        <v>43646</v>
      </c>
      <c r="B37" s="69">
        <f t="shared" si="0"/>
        <v>6</v>
      </c>
      <c r="C37" s="1">
        <v>43524</v>
      </c>
      <c r="D37" s="69">
        <f t="shared" si="1"/>
        <v>2</v>
      </c>
      <c r="E37" t="s">
        <v>243</v>
      </c>
      <c r="F37" t="s">
        <v>244</v>
      </c>
      <c r="G37" t="s">
        <v>27</v>
      </c>
      <c r="H37" t="s">
        <v>106</v>
      </c>
      <c r="I37" s="2">
        <v>4890.0600000000004</v>
      </c>
      <c r="J37" t="str">
        <f t="shared" si="2"/>
        <v>Attiva</v>
      </c>
      <c r="N37">
        <v>0</v>
      </c>
      <c r="O37">
        <v>0</v>
      </c>
    </row>
    <row r="38" spans="1:15" x14ac:dyDescent="0.5">
      <c r="A38" s="1">
        <v>43646</v>
      </c>
      <c r="B38" s="69">
        <f t="shared" si="0"/>
        <v>6</v>
      </c>
      <c r="C38" s="1">
        <v>43448</v>
      </c>
      <c r="D38" s="69">
        <f t="shared" si="1"/>
        <v>12</v>
      </c>
      <c r="E38" t="s">
        <v>245</v>
      </c>
      <c r="F38" t="s">
        <v>246</v>
      </c>
      <c r="G38" t="s">
        <v>28</v>
      </c>
      <c r="H38" t="s">
        <v>106</v>
      </c>
      <c r="I38" s="2">
        <v>1800</v>
      </c>
      <c r="J38" t="str">
        <f t="shared" si="2"/>
        <v>Attiva</v>
      </c>
      <c r="N38">
        <v>0</v>
      </c>
      <c r="O38">
        <v>0</v>
      </c>
    </row>
    <row r="39" spans="1:15" x14ac:dyDescent="0.5">
      <c r="A39" s="1">
        <v>43646</v>
      </c>
      <c r="B39" s="69">
        <f t="shared" si="0"/>
        <v>6</v>
      </c>
      <c r="C39" s="1">
        <v>43555</v>
      </c>
      <c r="D39" s="69">
        <f t="shared" si="1"/>
        <v>3</v>
      </c>
      <c r="E39" t="s">
        <v>247</v>
      </c>
      <c r="F39" t="s">
        <v>248</v>
      </c>
      <c r="G39" t="s">
        <v>29</v>
      </c>
      <c r="H39" t="s">
        <v>107</v>
      </c>
      <c r="I39" s="2">
        <v>1788.25</v>
      </c>
      <c r="J39" t="str">
        <f t="shared" si="2"/>
        <v>Attiva</v>
      </c>
      <c r="N39">
        <v>0</v>
      </c>
      <c r="O39">
        <v>0</v>
      </c>
    </row>
    <row r="40" spans="1:15" x14ac:dyDescent="0.5">
      <c r="A40" s="1">
        <v>43646</v>
      </c>
      <c r="B40" s="69">
        <f t="shared" si="0"/>
        <v>6</v>
      </c>
      <c r="C40" s="1">
        <v>43476</v>
      </c>
      <c r="D40" s="69">
        <f t="shared" si="1"/>
        <v>1</v>
      </c>
      <c r="E40" t="s">
        <v>249</v>
      </c>
      <c r="F40" t="s">
        <v>250</v>
      </c>
      <c r="G40" t="s">
        <v>29</v>
      </c>
      <c r="H40" t="s">
        <v>106</v>
      </c>
      <c r="I40" s="2">
        <v>2500</v>
      </c>
      <c r="J40" t="str">
        <f t="shared" si="2"/>
        <v>Attiva</v>
      </c>
      <c r="N40">
        <v>0</v>
      </c>
      <c r="O40">
        <v>0</v>
      </c>
    </row>
    <row r="41" spans="1:15" x14ac:dyDescent="0.5">
      <c r="A41" s="1">
        <v>43646</v>
      </c>
      <c r="B41" s="69">
        <f t="shared" si="0"/>
        <v>6</v>
      </c>
      <c r="C41" s="1">
        <v>43400</v>
      </c>
      <c r="D41" s="69">
        <f t="shared" si="1"/>
        <v>10</v>
      </c>
      <c r="E41" t="s">
        <v>251</v>
      </c>
      <c r="F41" t="s">
        <v>252</v>
      </c>
      <c r="G41" t="s">
        <v>29</v>
      </c>
      <c r="H41" t="s">
        <v>106</v>
      </c>
      <c r="I41" s="2">
        <v>534.75</v>
      </c>
      <c r="J41" t="str">
        <f t="shared" si="2"/>
        <v>Attiva</v>
      </c>
      <c r="N41">
        <v>0</v>
      </c>
      <c r="O41">
        <v>0</v>
      </c>
    </row>
    <row r="42" spans="1:15" x14ac:dyDescent="0.5">
      <c r="A42" s="1">
        <v>43646</v>
      </c>
      <c r="B42" s="69">
        <f t="shared" si="0"/>
        <v>6</v>
      </c>
      <c r="C42" s="1">
        <v>43400</v>
      </c>
      <c r="D42" s="69">
        <f t="shared" si="1"/>
        <v>10</v>
      </c>
      <c r="E42" t="s">
        <v>253</v>
      </c>
      <c r="F42" t="s">
        <v>254</v>
      </c>
      <c r="G42" t="s">
        <v>29</v>
      </c>
      <c r="H42" t="s">
        <v>106</v>
      </c>
      <c r="I42" s="2">
        <v>1282.46</v>
      </c>
      <c r="J42" t="str">
        <f t="shared" si="2"/>
        <v>Attiva</v>
      </c>
      <c r="N42">
        <v>0</v>
      </c>
      <c r="O42">
        <v>0</v>
      </c>
    </row>
    <row r="43" spans="1:15" x14ac:dyDescent="0.5">
      <c r="A43" s="1">
        <v>43646</v>
      </c>
      <c r="B43" s="69">
        <f t="shared" si="0"/>
        <v>6</v>
      </c>
      <c r="C43" s="1">
        <v>43400</v>
      </c>
      <c r="D43" s="69">
        <f t="shared" si="1"/>
        <v>10</v>
      </c>
      <c r="E43" t="s">
        <v>255</v>
      </c>
      <c r="F43" t="s">
        <v>256</v>
      </c>
      <c r="G43" t="s">
        <v>29</v>
      </c>
      <c r="H43" t="s">
        <v>106</v>
      </c>
      <c r="I43" s="2">
        <v>1820.05</v>
      </c>
      <c r="J43" t="str">
        <f t="shared" si="2"/>
        <v>Attiva</v>
      </c>
      <c r="N43">
        <v>0</v>
      </c>
      <c r="O43">
        <v>0</v>
      </c>
    </row>
    <row r="44" spans="1:15" x14ac:dyDescent="0.5">
      <c r="A44" s="1">
        <v>43646</v>
      </c>
      <c r="B44" s="69">
        <f t="shared" si="0"/>
        <v>6</v>
      </c>
      <c r="C44" s="1">
        <v>43136</v>
      </c>
      <c r="D44" s="69">
        <f t="shared" si="1"/>
        <v>2</v>
      </c>
      <c r="E44" t="s">
        <v>257</v>
      </c>
      <c r="F44" t="s">
        <v>258</v>
      </c>
      <c r="G44" t="s">
        <v>30</v>
      </c>
      <c r="H44" t="s">
        <v>106</v>
      </c>
      <c r="I44" s="2">
        <v>2100</v>
      </c>
      <c r="J44" t="str">
        <f t="shared" si="2"/>
        <v>Attiva</v>
      </c>
      <c r="N44">
        <v>0</v>
      </c>
      <c r="O44">
        <v>0</v>
      </c>
    </row>
    <row r="45" spans="1:15" x14ac:dyDescent="0.5">
      <c r="A45" s="1">
        <v>43646</v>
      </c>
      <c r="B45" s="69">
        <f t="shared" si="0"/>
        <v>6</v>
      </c>
      <c r="C45" s="1">
        <v>43585</v>
      </c>
      <c r="D45" s="69">
        <f t="shared" si="1"/>
        <v>4</v>
      </c>
      <c r="E45" t="s">
        <v>259</v>
      </c>
      <c r="F45" t="s">
        <v>260</v>
      </c>
      <c r="G45" t="s">
        <v>30</v>
      </c>
      <c r="H45" t="s">
        <v>107</v>
      </c>
      <c r="I45" s="2">
        <v>2555.2199999999998</v>
      </c>
      <c r="J45" t="str">
        <f t="shared" si="2"/>
        <v>Attiva</v>
      </c>
      <c r="N45">
        <v>0</v>
      </c>
      <c r="O45">
        <v>0</v>
      </c>
    </row>
    <row r="46" spans="1:15" x14ac:dyDescent="0.5">
      <c r="A46" s="1">
        <v>43646</v>
      </c>
      <c r="B46" s="69">
        <f t="shared" si="0"/>
        <v>6</v>
      </c>
      <c r="C46" s="1">
        <v>43555</v>
      </c>
      <c r="D46" s="69">
        <f t="shared" si="1"/>
        <v>3</v>
      </c>
      <c r="E46" t="s">
        <v>261</v>
      </c>
      <c r="F46" t="s">
        <v>262</v>
      </c>
      <c r="G46" t="s">
        <v>31</v>
      </c>
      <c r="H46" t="s">
        <v>107</v>
      </c>
      <c r="I46" s="2">
        <v>6177.93</v>
      </c>
      <c r="J46" t="str">
        <f t="shared" si="2"/>
        <v>Attiva</v>
      </c>
      <c r="N46">
        <v>0</v>
      </c>
      <c r="O46">
        <v>0</v>
      </c>
    </row>
    <row r="47" spans="1:15" x14ac:dyDescent="0.5">
      <c r="A47" s="1">
        <v>43646</v>
      </c>
      <c r="B47" s="69">
        <f t="shared" si="0"/>
        <v>6</v>
      </c>
      <c r="C47" s="1">
        <v>43385</v>
      </c>
      <c r="D47" s="69">
        <f t="shared" si="1"/>
        <v>10</v>
      </c>
      <c r="E47" t="s">
        <v>263</v>
      </c>
      <c r="F47" t="s">
        <v>264</v>
      </c>
      <c r="G47" t="s">
        <v>32</v>
      </c>
      <c r="H47" t="s">
        <v>106</v>
      </c>
      <c r="I47" s="2">
        <v>500</v>
      </c>
      <c r="J47" t="str">
        <f t="shared" si="2"/>
        <v>Attiva</v>
      </c>
      <c r="N47">
        <v>0</v>
      </c>
      <c r="O47">
        <v>0</v>
      </c>
    </row>
    <row r="48" spans="1:15" x14ac:dyDescent="0.5">
      <c r="A48" s="1">
        <v>43646</v>
      </c>
      <c r="B48" s="69">
        <f t="shared" si="0"/>
        <v>6</v>
      </c>
      <c r="C48" s="1">
        <v>43385</v>
      </c>
      <c r="D48" s="69">
        <f t="shared" si="1"/>
        <v>10</v>
      </c>
      <c r="E48" t="s">
        <v>265</v>
      </c>
      <c r="F48" t="s">
        <v>266</v>
      </c>
      <c r="G48" t="s">
        <v>33</v>
      </c>
      <c r="H48" t="s">
        <v>106</v>
      </c>
      <c r="I48" s="2">
        <v>5300</v>
      </c>
      <c r="J48" t="str">
        <f t="shared" si="2"/>
        <v>Attiva</v>
      </c>
      <c r="N48">
        <v>0</v>
      </c>
      <c r="O48">
        <v>0</v>
      </c>
    </row>
    <row r="49" spans="1:15" x14ac:dyDescent="0.5">
      <c r="A49" s="1">
        <v>43646</v>
      </c>
      <c r="B49" s="69">
        <f t="shared" si="0"/>
        <v>6</v>
      </c>
      <c r="C49" s="1">
        <v>43496</v>
      </c>
      <c r="D49" s="69">
        <f t="shared" si="1"/>
        <v>1</v>
      </c>
      <c r="E49" t="s">
        <v>267</v>
      </c>
      <c r="F49" t="s">
        <v>268</v>
      </c>
      <c r="G49" t="s">
        <v>34</v>
      </c>
      <c r="H49" t="s">
        <v>107</v>
      </c>
      <c r="I49" s="2">
        <v>4285.71</v>
      </c>
      <c r="J49" t="str">
        <f t="shared" si="2"/>
        <v>Attiva</v>
      </c>
      <c r="N49">
        <v>0</v>
      </c>
      <c r="O49">
        <v>0</v>
      </c>
    </row>
    <row r="50" spans="1:15" x14ac:dyDescent="0.5">
      <c r="A50" s="1">
        <v>43646</v>
      </c>
      <c r="B50" s="69">
        <f t="shared" si="0"/>
        <v>6</v>
      </c>
      <c r="C50" s="1">
        <v>43524</v>
      </c>
      <c r="D50" s="69">
        <f t="shared" si="1"/>
        <v>2</v>
      </c>
      <c r="E50" t="s">
        <v>269</v>
      </c>
      <c r="F50" t="s">
        <v>270</v>
      </c>
      <c r="G50" t="s">
        <v>35</v>
      </c>
      <c r="H50" t="s">
        <v>107</v>
      </c>
      <c r="I50" s="2">
        <v>2610</v>
      </c>
      <c r="J50" t="str">
        <f t="shared" si="2"/>
        <v>Attiva</v>
      </c>
      <c r="N50">
        <v>0</v>
      </c>
      <c r="O50">
        <v>0</v>
      </c>
    </row>
    <row r="51" spans="1:15" x14ac:dyDescent="0.5">
      <c r="A51" s="1">
        <v>43646</v>
      </c>
      <c r="B51" s="69">
        <f t="shared" si="0"/>
        <v>6</v>
      </c>
      <c r="C51" s="1">
        <v>43555</v>
      </c>
      <c r="D51" s="69">
        <f t="shared" si="1"/>
        <v>3</v>
      </c>
      <c r="E51" t="s">
        <v>271</v>
      </c>
      <c r="F51" t="s">
        <v>272</v>
      </c>
      <c r="G51" t="s">
        <v>36</v>
      </c>
      <c r="H51" t="s">
        <v>106</v>
      </c>
      <c r="I51" s="2">
        <v>-2530.5</v>
      </c>
      <c r="J51" t="str">
        <f t="shared" si="2"/>
        <v>Passiva</v>
      </c>
      <c r="N51">
        <v>0</v>
      </c>
      <c r="O51">
        <v>0</v>
      </c>
    </row>
    <row r="52" spans="1:15" x14ac:dyDescent="0.5">
      <c r="A52" s="1">
        <v>43646</v>
      </c>
      <c r="B52" s="69">
        <f t="shared" si="0"/>
        <v>6</v>
      </c>
      <c r="C52" s="1">
        <v>43524</v>
      </c>
      <c r="D52" s="69">
        <f t="shared" si="1"/>
        <v>2</v>
      </c>
      <c r="E52" t="s">
        <v>273</v>
      </c>
      <c r="F52" t="s">
        <v>274</v>
      </c>
      <c r="G52" t="s">
        <v>37</v>
      </c>
      <c r="H52" t="s">
        <v>106</v>
      </c>
      <c r="I52" s="2">
        <v>-317.94</v>
      </c>
      <c r="J52" t="str">
        <f t="shared" si="2"/>
        <v>Passiva</v>
      </c>
      <c r="N52">
        <v>0</v>
      </c>
      <c r="O52">
        <v>0</v>
      </c>
    </row>
    <row r="53" spans="1:15" x14ac:dyDescent="0.5">
      <c r="A53" s="1">
        <v>43646</v>
      </c>
      <c r="B53" s="69">
        <f t="shared" si="0"/>
        <v>6</v>
      </c>
      <c r="C53" s="1">
        <v>43601</v>
      </c>
      <c r="D53" s="69">
        <f t="shared" si="1"/>
        <v>5</v>
      </c>
      <c r="E53" t="s">
        <v>275</v>
      </c>
      <c r="F53" t="s">
        <v>276</v>
      </c>
      <c r="G53" t="s">
        <v>38</v>
      </c>
      <c r="H53" t="s">
        <v>106</v>
      </c>
      <c r="I53" s="2">
        <v>1118.02</v>
      </c>
      <c r="J53" t="str">
        <f t="shared" si="2"/>
        <v>Attiva</v>
      </c>
      <c r="N53">
        <v>0</v>
      </c>
      <c r="O53">
        <v>0</v>
      </c>
    </row>
    <row r="54" spans="1:15" x14ac:dyDescent="0.5">
      <c r="A54" s="1">
        <v>43646</v>
      </c>
      <c r="B54" s="69">
        <f t="shared" si="0"/>
        <v>6</v>
      </c>
      <c r="C54" s="1">
        <v>43458</v>
      </c>
      <c r="D54" s="69">
        <f t="shared" si="1"/>
        <v>12</v>
      </c>
      <c r="E54" t="s">
        <v>277</v>
      </c>
      <c r="F54" t="s">
        <v>278</v>
      </c>
      <c r="G54" t="s">
        <v>38</v>
      </c>
      <c r="H54" t="s">
        <v>106</v>
      </c>
      <c r="I54" s="2">
        <v>-4680</v>
      </c>
      <c r="J54" t="str">
        <f t="shared" si="2"/>
        <v>Passiva</v>
      </c>
      <c r="N54">
        <v>0</v>
      </c>
      <c r="O54">
        <v>0</v>
      </c>
    </row>
    <row r="55" spans="1:15" x14ac:dyDescent="0.5">
      <c r="A55" s="1">
        <v>43646</v>
      </c>
      <c r="B55" s="69">
        <f t="shared" si="0"/>
        <v>6</v>
      </c>
      <c r="C55" s="1">
        <v>43545</v>
      </c>
      <c r="D55" s="69">
        <f t="shared" si="1"/>
        <v>3</v>
      </c>
      <c r="E55" t="s">
        <v>279</v>
      </c>
      <c r="F55" t="s">
        <v>280</v>
      </c>
      <c r="G55" t="s">
        <v>38</v>
      </c>
      <c r="H55" t="s">
        <v>106</v>
      </c>
      <c r="I55" s="2">
        <v>-851.16</v>
      </c>
      <c r="J55" t="str">
        <f t="shared" si="2"/>
        <v>Passiva</v>
      </c>
      <c r="N55">
        <v>0</v>
      </c>
      <c r="O55">
        <v>0</v>
      </c>
    </row>
    <row r="56" spans="1:15" x14ac:dyDescent="0.5">
      <c r="A56" s="1">
        <v>43646</v>
      </c>
      <c r="B56" s="69">
        <f t="shared" si="0"/>
        <v>6</v>
      </c>
      <c r="C56" s="1">
        <v>43555</v>
      </c>
      <c r="D56" s="69">
        <f t="shared" si="1"/>
        <v>3</v>
      </c>
      <c r="E56" t="s">
        <v>281</v>
      </c>
      <c r="F56" t="s">
        <v>282</v>
      </c>
      <c r="G56" t="s">
        <v>38</v>
      </c>
      <c r="H56" t="s">
        <v>106</v>
      </c>
      <c r="I56" s="2">
        <v>-1140</v>
      </c>
      <c r="J56" t="str">
        <f t="shared" si="2"/>
        <v>Passiva</v>
      </c>
      <c r="N56">
        <v>0</v>
      </c>
      <c r="O56">
        <v>0</v>
      </c>
    </row>
    <row r="57" spans="1:15" x14ac:dyDescent="0.5">
      <c r="A57" s="1">
        <v>43646</v>
      </c>
      <c r="B57" s="69">
        <f t="shared" si="0"/>
        <v>6</v>
      </c>
      <c r="C57" s="1">
        <v>43555</v>
      </c>
      <c r="D57" s="69">
        <f t="shared" si="1"/>
        <v>3</v>
      </c>
      <c r="E57" t="s">
        <v>283</v>
      </c>
      <c r="F57" t="s">
        <v>284</v>
      </c>
      <c r="G57" t="s">
        <v>38</v>
      </c>
      <c r="H57" t="s">
        <v>106</v>
      </c>
      <c r="I57" s="2">
        <v>-1440</v>
      </c>
      <c r="J57" t="str">
        <f t="shared" si="2"/>
        <v>Passiva</v>
      </c>
      <c r="N57">
        <v>0</v>
      </c>
      <c r="O57">
        <v>0</v>
      </c>
    </row>
    <row r="58" spans="1:15" x14ac:dyDescent="0.5">
      <c r="A58" s="1">
        <v>43646</v>
      </c>
      <c r="B58" s="69">
        <f t="shared" si="0"/>
        <v>6</v>
      </c>
      <c r="C58" s="1">
        <v>43447</v>
      </c>
      <c r="D58" s="69">
        <f t="shared" si="1"/>
        <v>12</v>
      </c>
      <c r="E58" t="s">
        <v>285</v>
      </c>
      <c r="F58" t="s">
        <v>286</v>
      </c>
      <c r="G58" t="s">
        <v>38</v>
      </c>
      <c r="H58" t="s">
        <v>106</v>
      </c>
      <c r="I58" s="2">
        <v>-16400</v>
      </c>
      <c r="J58" t="str">
        <f t="shared" si="2"/>
        <v>Passiva</v>
      </c>
      <c r="N58">
        <v>0</v>
      </c>
      <c r="O58">
        <v>0</v>
      </c>
    </row>
    <row r="59" spans="1:15" x14ac:dyDescent="0.5">
      <c r="A59" s="1">
        <v>43646</v>
      </c>
      <c r="B59" s="69">
        <f t="shared" si="0"/>
        <v>6</v>
      </c>
      <c r="C59" s="1">
        <v>43546</v>
      </c>
      <c r="D59" s="69">
        <f t="shared" si="1"/>
        <v>3</v>
      </c>
      <c r="E59" t="s">
        <v>287</v>
      </c>
      <c r="F59" t="s">
        <v>288</v>
      </c>
      <c r="G59" t="s">
        <v>38</v>
      </c>
      <c r="H59" t="s">
        <v>106</v>
      </c>
      <c r="I59" s="2">
        <v>-2301.96</v>
      </c>
      <c r="J59" t="str">
        <f t="shared" si="2"/>
        <v>Passiva</v>
      </c>
      <c r="N59">
        <v>0</v>
      </c>
      <c r="O59">
        <v>0</v>
      </c>
    </row>
    <row r="60" spans="1:15" x14ac:dyDescent="0.5">
      <c r="A60" s="1">
        <v>43646</v>
      </c>
      <c r="B60" s="69">
        <f t="shared" si="0"/>
        <v>6</v>
      </c>
      <c r="C60" s="1">
        <v>43525</v>
      </c>
      <c r="D60" s="69">
        <f t="shared" si="1"/>
        <v>3</v>
      </c>
      <c r="E60" t="s">
        <v>289</v>
      </c>
      <c r="F60" t="s">
        <v>290</v>
      </c>
      <c r="G60" t="s">
        <v>38</v>
      </c>
      <c r="H60" t="s">
        <v>106</v>
      </c>
      <c r="I60" s="2">
        <v>-8999.52</v>
      </c>
      <c r="J60" t="str">
        <f t="shared" si="2"/>
        <v>Passiva</v>
      </c>
      <c r="N60">
        <v>0</v>
      </c>
      <c r="O60">
        <v>0</v>
      </c>
    </row>
    <row r="61" spans="1:15" x14ac:dyDescent="0.5">
      <c r="A61" s="1">
        <v>43646</v>
      </c>
      <c r="B61" s="69">
        <f t="shared" si="0"/>
        <v>6</v>
      </c>
      <c r="C61" s="1">
        <v>43532</v>
      </c>
      <c r="D61" s="69">
        <f t="shared" si="1"/>
        <v>3</v>
      </c>
      <c r="E61" t="s">
        <v>291</v>
      </c>
      <c r="F61" t="s">
        <v>292</v>
      </c>
      <c r="G61" t="s">
        <v>38</v>
      </c>
      <c r="H61" t="s">
        <v>106</v>
      </c>
      <c r="I61" s="2">
        <v>-8535.9500000000007</v>
      </c>
      <c r="J61" t="str">
        <f t="shared" si="2"/>
        <v>Passiva</v>
      </c>
      <c r="N61">
        <v>0</v>
      </c>
      <c r="O61">
        <v>0</v>
      </c>
    </row>
    <row r="62" spans="1:15" x14ac:dyDescent="0.5">
      <c r="A62" s="1">
        <v>43646</v>
      </c>
      <c r="B62" s="69">
        <f t="shared" si="0"/>
        <v>6</v>
      </c>
      <c r="C62" s="1">
        <v>43555</v>
      </c>
      <c r="D62" s="69">
        <f t="shared" si="1"/>
        <v>3</v>
      </c>
      <c r="E62" t="s">
        <v>293</v>
      </c>
      <c r="F62" t="s">
        <v>294</v>
      </c>
      <c r="G62" t="s">
        <v>39</v>
      </c>
      <c r="H62" t="s">
        <v>106</v>
      </c>
      <c r="I62" s="2">
        <v>-720</v>
      </c>
      <c r="J62" t="str">
        <f t="shared" si="2"/>
        <v>Passiva</v>
      </c>
      <c r="N62">
        <v>0</v>
      </c>
      <c r="O62">
        <v>0</v>
      </c>
    </row>
    <row r="63" spans="1:15" x14ac:dyDescent="0.5">
      <c r="A63" s="1">
        <v>43646</v>
      </c>
      <c r="B63" s="69">
        <f t="shared" si="0"/>
        <v>6</v>
      </c>
      <c r="C63" s="1">
        <v>43524</v>
      </c>
      <c r="D63" s="69">
        <f t="shared" si="1"/>
        <v>2</v>
      </c>
      <c r="E63" t="s">
        <v>215</v>
      </c>
      <c r="F63" t="s">
        <v>295</v>
      </c>
      <c r="G63" t="s">
        <v>40</v>
      </c>
      <c r="H63" t="s">
        <v>106</v>
      </c>
      <c r="I63" s="2">
        <v>-3398.4</v>
      </c>
      <c r="J63" t="str">
        <f t="shared" si="2"/>
        <v>Passiva</v>
      </c>
      <c r="N63">
        <v>0</v>
      </c>
      <c r="O63">
        <v>0</v>
      </c>
    </row>
    <row r="64" spans="1:15" x14ac:dyDescent="0.5">
      <c r="A64" s="1">
        <v>43646</v>
      </c>
      <c r="B64" s="69">
        <f t="shared" si="0"/>
        <v>6</v>
      </c>
      <c r="C64" s="1">
        <v>43585</v>
      </c>
      <c r="D64" s="69">
        <f t="shared" si="1"/>
        <v>4</v>
      </c>
      <c r="E64" t="s">
        <v>296</v>
      </c>
      <c r="F64" t="s">
        <v>297</v>
      </c>
      <c r="G64" t="s">
        <v>41</v>
      </c>
      <c r="H64" t="s">
        <v>106</v>
      </c>
      <c r="I64" s="2">
        <v>-126.49</v>
      </c>
      <c r="J64" t="str">
        <f t="shared" si="2"/>
        <v>Passiva</v>
      </c>
      <c r="N64">
        <v>0</v>
      </c>
      <c r="O64">
        <v>0</v>
      </c>
    </row>
    <row r="65" spans="1:15" x14ac:dyDescent="0.5">
      <c r="A65" s="1">
        <v>43646</v>
      </c>
      <c r="B65" s="69">
        <f t="shared" si="0"/>
        <v>6</v>
      </c>
      <c r="C65" s="1">
        <v>43496</v>
      </c>
      <c r="D65" s="69">
        <f t="shared" si="1"/>
        <v>1</v>
      </c>
      <c r="E65" t="s">
        <v>201</v>
      </c>
      <c r="F65" t="s">
        <v>298</v>
      </c>
      <c r="G65" t="s">
        <v>14</v>
      </c>
      <c r="H65" t="s">
        <v>106</v>
      </c>
      <c r="I65" s="2">
        <v>-9445.15</v>
      </c>
      <c r="J65" t="str">
        <f t="shared" si="2"/>
        <v>Passiva</v>
      </c>
      <c r="N65">
        <v>0</v>
      </c>
      <c r="O65">
        <v>0</v>
      </c>
    </row>
    <row r="66" spans="1:15" x14ac:dyDescent="0.5">
      <c r="A66" s="1">
        <v>43646</v>
      </c>
      <c r="B66" s="69">
        <f t="shared" si="0"/>
        <v>6</v>
      </c>
      <c r="C66" s="1">
        <v>43463</v>
      </c>
      <c r="D66" s="69">
        <f t="shared" si="1"/>
        <v>12</v>
      </c>
      <c r="E66" t="s">
        <v>299</v>
      </c>
      <c r="F66" t="s">
        <v>300</v>
      </c>
      <c r="G66" t="s">
        <v>14</v>
      </c>
      <c r="H66" t="s">
        <v>106</v>
      </c>
      <c r="I66" s="2">
        <v>-714</v>
      </c>
      <c r="J66" t="str">
        <f t="shared" si="2"/>
        <v>Passiva</v>
      </c>
      <c r="N66">
        <v>0</v>
      </c>
      <c r="O66">
        <v>0</v>
      </c>
    </row>
    <row r="67" spans="1:15" x14ac:dyDescent="0.5">
      <c r="A67" s="1">
        <v>43646</v>
      </c>
      <c r="B67" s="69">
        <f t="shared" si="0"/>
        <v>6</v>
      </c>
      <c r="C67" s="1">
        <v>43524</v>
      </c>
      <c r="D67" s="69">
        <f t="shared" si="1"/>
        <v>2</v>
      </c>
      <c r="E67" t="s">
        <v>263</v>
      </c>
      <c r="F67" t="s">
        <v>301</v>
      </c>
      <c r="G67" t="s">
        <v>14</v>
      </c>
      <c r="H67" t="s">
        <v>106</v>
      </c>
      <c r="I67" s="2">
        <v>-6780.19</v>
      </c>
      <c r="J67" t="str">
        <f t="shared" si="2"/>
        <v>Passiva</v>
      </c>
      <c r="N67">
        <v>0</v>
      </c>
      <c r="O67">
        <v>0</v>
      </c>
    </row>
    <row r="68" spans="1:15" x14ac:dyDescent="0.5">
      <c r="A68" s="1">
        <v>43646</v>
      </c>
      <c r="B68" s="69">
        <f t="shared" ref="B68:B131" si="3">+MONTH(A68)</f>
        <v>6</v>
      </c>
      <c r="C68" s="1">
        <v>43507</v>
      </c>
      <c r="D68" s="69">
        <f t="shared" ref="D68:D131" si="4">+MONTH(C68)</f>
        <v>2</v>
      </c>
      <c r="E68" t="s">
        <v>302</v>
      </c>
      <c r="F68" t="s">
        <v>303</v>
      </c>
      <c r="G68" t="s">
        <v>14</v>
      </c>
      <c r="H68" t="s">
        <v>106</v>
      </c>
      <c r="I68" s="2">
        <v>-514.35</v>
      </c>
      <c r="J68" t="str">
        <f t="shared" ref="J68:J131" si="5">+IF(I68&gt;0,"Attiva","Passiva")</f>
        <v>Passiva</v>
      </c>
      <c r="N68">
        <v>0</v>
      </c>
      <c r="O68">
        <v>0</v>
      </c>
    </row>
    <row r="69" spans="1:15" x14ac:dyDescent="0.5">
      <c r="A69" s="1">
        <v>43646</v>
      </c>
      <c r="B69" s="69">
        <f t="shared" si="3"/>
        <v>6</v>
      </c>
      <c r="C69" s="1">
        <v>43521</v>
      </c>
      <c r="D69" s="69">
        <f t="shared" si="4"/>
        <v>2</v>
      </c>
      <c r="E69" t="s">
        <v>304</v>
      </c>
      <c r="F69" t="s">
        <v>305</v>
      </c>
      <c r="G69" t="s">
        <v>42</v>
      </c>
      <c r="H69" t="s">
        <v>106</v>
      </c>
      <c r="I69" s="2">
        <v>-3306.58</v>
      </c>
      <c r="J69" t="str">
        <f t="shared" si="5"/>
        <v>Passiva</v>
      </c>
      <c r="N69">
        <v>0</v>
      </c>
      <c r="O69">
        <v>0</v>
      </c>
    </row>
    <row r="70" spans="1:15" x14ac:dyDescent="0.5">
      <c r="A70" s="1">
        <v>43646</v>
      </c>
      <c r="B70" s="69">
        <f t="shared" si="3"/>
        <v>6</v>
      </c>
      <c r="C70" s="1">
        <v>43555</v>
      </c>
      <c r="D70" s="69">
        <f t="shared" si="4"/>
        <v>3</v>
      </c>
      <c r="E70" t="s">
        <v>306</v>
      </c>
      <c r="F70" t="s">
        <v>307</v>
      </c>
      <c r="G70" t="s">
        <v>43</v>
      </c>
      <c r="H70" t="s">
        <v>108</v>
      </c>
      <c r="I70" s="2">
        <v>-602.03</v>
      </c>
      <c r="J70" t="str">
        <f t="shared" si="5"/>
        <v>Passiva</v>
      </c>
      <c r="N70">
        <v>0</v>
      </c>
      <c r="O70">
        <v>0</v>
      </c>
    </row>
    <row r="71" spans="1:15" x14ac:dyDescent="0.5">
      <c r="A71" s="1">
        <v>43646</v>
      </c>
      <c r="B71" s="69">
        <f t="shared" si="3"/>
        <v>6</v>
      </c>
      <c r="C71" s="1">
        <v>43345</v>
      </c>
      <c r="D71" s="69">
        <f t="shared" si="4"/>
        <v>9</v>
      </c>
      <c r="E71" t="s">
        <v>308</v>
      </c>
      <c r="F71" t="s">
        <v>309</v>
      </c>
      <c r="G71" t="s">
        <v>20</v>
      </c>
      <c r="H71" t="s">
        <v>106</v>
      </c>
      <c r="I71" s="2">
        <v>-10833.35</v>
      </c>
      <c r="J71" t="str">
        <f t="shared" si="5"/>
        <v>Passiva</v>
      </c>
      <c r="N71">
        <v>0</v>
      </c>
      <c r="O71">
        <v>0</v>
      </c>
    </row>
    <row r="72" spans="1:15" x14ac:dyDescent="0.5">
      <c r="A72" s="1">
        <v>43646</v>
      </c>
      <c r="B72" s="69">
        <f t="shared" si="3"/>
        <v>6</v>
      </c>
      <c r="C72" s="1">
        <v>43584</v>
      </c>
      <c r="D72" s="69">
        <f t="shared" si="4"/>
        <v>4</v>
      </c>
      <c r="E72" t="s">
        <v>310</v>
      </c>
      <c r="F72" t="s">
        <v>311</v>
      </c>
      <c r="G72" t="s">
        <v>20</v>
      </c>
      <c r="H72" t="s">
        <v>106</v>
      </c>
      <c r="I72" s="2">
        <v>1267.92</v>
      </c>
      <c r="J72" t="str">
        <f t="shared" si="5"/>
        <v>Attiva</v>
      </c>
      <c r="N72">
        <v>0</v>
      </c>
      <c r="O72">
        <v>0</v>
      </c>
    </row>
    <row r="73" spans="1:15" x14ac:dyDescent="0.5">
      <c r="A73" s="1">
        <v>43646</v>
      </c>
      <c r="B73" s="69">
        <f t="shared" si="3"/>
        <v>6</v>
      </c>
      <c r="C73" s="1">
        <v>43454</v>
      </c>
      <c r="D73" s="69">
        <f t="shared" si="4"/>
        <v>12</v>
      </c>
      <c r="E73" t="s">
        <v>312</v>
      </c>
      <c r="F73" t="s">
        <v>313</v>
      </c>
      <c r="G73" t="s">
        <v>20</v>
      </c>
      <c r="H73" t="s">
        <v>106</v>
      </c>
      <c r="I73" s="2">
        <v>-24750</v>
      </c>
      <c r="J73" t="str">
        <f t="shared" si="5"/>
        <v>Passiva</v>
      </c>
      <c r="N73">
        <v>0</v>
      </c>
      <c r="O73">
        <v>0</v>
      </c>
    </row>
    <row r="74" spans="1:15" x14ac:dyDescent="0.5">
      <c r="A74" s="1">
        <v>43646</v>
      </c>
      <c r="B74" s="69">
        <f t="shared" si="3"/>
        <v>6</v>
      </c>
      <c r="C74" s="1">
        <v>43536</v>
      </c>
      <c r="D74" s="69">
        <f t="shared" si="4"/>
        <v>3</v>
      </c>
      <c r="E74" t="s">
        <v>314</v>
      </c>
      <c r="F74" t="s">
        <v>315</v>
      </c>
      <c r="G74" t="s">
        <v>20</v>
      </c>
      <c r="H74" t="s">
        <v>106</v>
      </c>
      <c r="I74" s="2">
        <v>-216420</v>
      </c>
      <c r="J74" t="str">
        <f t="shared" si="5"/>
        <v>Passiva</v>
      </c>
      <c r="N74">
        <v>0</v>
      </c>
      <c r="O74">
        <v>0</v>
      </c>
    </row>
    <row r="75" spans="1:15" x14ac:dyDescent="0.5">
      <c r="A75" s="1">
        <v>43646</v>
      </c>
      <c r="B75" s="69">
        <f t="shared" si="3"/>
        <v>6</v>
      </c>
      <c r="C75" s="1">
        <v>43444</v>
      </c>
      <c r="D75" s="69">
        <f t="shared" si="4"/>
        <v>12</v>
      </c>
      <c r="E75" t="s">
        <v>316</v>
      </c>
      <c r="F75" t="s">
        <v>317</v>
      </c>
      <c r="G75" t="s">
        <v>20</v>
      </c>
      <c r="H75" t="s">
        <v>106</v>
      </c>
      <c r="I75" s="2">
        <v>-30000</v>
      </c>
      <c r="J75" t="str">
        <f t="shared" si="5"/>
        <v>Passiva</v>
      </c>
      <c r="N75">
        <v>0</v>
      </c>
      <c r="O75">
        <v>0</v>
      </c>
    </row>
    <row r="76" spans="1:15" x14ac:dyDescent="0.5">
      <c r="A76" s="1">
        <v>43646</v>
      </c>
      <c r="B76" s="69">
        <f t="shared" si="3"/>
        <v>6</v>
      </c>
      <c r="C76" s="1">
        <v>43465</v>
      </c>
      <c r="D76" s="69">
        <f t="shared" si="4"/>
        <v>12</v>
      </c>
      <c r="E76" t="s">
        <v>318</v>
      </c>
      <c r="F76" t="s">
        <v>319</v>
      </c>
      <c r="G76" t="s">
        <v>44</v>
      </c>
      <c r="H76" t="s">
        <v>106</v>
      </c>
      <c r="I76" s="2">
        <v>-324</v>
      </c>
      <c r="J76" t="str">
        <f t="shared" si="5"/>
        <v>Passiva</v>
      </c>
      <c r="N76">
        <v>0</v>
      </c>
      <c r="O76">
        <v>0</v>
      </c>
    </row>
    <row r="77" spans="1:15" x14ac:dyDescent="0.5">
      <c r="A77" s="1">
        <v>43646</v>
      </c>
      <c r="B77" s="69">
        <f t="shared" si="3"/>
        <v>6</v>
      </c>
      <c r="C77" s="1">
        <v>43524</v>
      </c>
      <c r="D77" s="69">
        <f t="shared" si="4"/>
        <v>2</v>
      </c>
      <c r="E77" t="s">
        <v>320</v>
      </c>
      <c r="F77" t="s">
        <v>321</v>
      </c>
      <c r="G77" t="s">
        <v>44</v>
      </c>
      <c r="H77" t="s">
        <v>106</v>
      </c>
      <c r="I77" s="2">
        <v>-1645.2</v>
      </c>
      <c r="J77" t="str">
        <f t="shared" si="5"/>
        <v>Passiva</v>
      </c>
      <c r="N77">
        <v>0</v>
      </c>
      <c r="O77">
        <v>0</v>
      </c>
    </row>
    <row r="78" spans="1:15" x14ac:dyDescent="0.5">
      <c r="A78" s="1">
        <v>43646</v>
      </c>
      <c r="B78" s="69">
        <f t="shared" si="3"/>
        <v>6</v>
      </c>
      <c r="C78" s="1">
        <v>43555</v>
      </c>
      <c r="D78" s="69">
        <f t="shared" si="4"/>
        <v>3</v>
      </c>
      <c r="E78" t="s">
        <v>322</v>
      </c>
      <c r="F78" t="s">
        <v>323</v>
      </c>
      <c r="G78" t="s">
        <v>45</v>
      </c>
      <c r="H78" t="s">
        <v>106</v>
      </c>
      <c r="I78" s="2">
        <v>-120</v>
      </c>
      <c r="J78" t="str">
        <f t="shared" si="5"/>
        <v>Passiva</v>
      </c>
      <c r="N78">
        <v>0</v>
      </c>
      <c r="O78">
        <v>0</v>
      </c>
    </row>
    <row r="79" spans="1:15" x14ac:dyDescent="0.5">
      <c r="A79" s="1">
        <v>43646</v>
      </c>
      <c r="B79" s="69">
        <f t="shared" si="3"/>
        <v>6</v>
      </c>
      <c r="C79" s="1">
        <v>43608</v>
      </c>
      <c r="D79" s="69">
        <f t="shared" si="4"/>
        <v>5</v>
      </c>
      <c r="E79" t="s">
        <v>324</v>
      </c>
      <c r="F79" t="s">
        <v>325</v>
      </c>
      <c r="G79" t="s">
        <v>46</v>
      </c>
      <c r="H79" t="s">
        <v>106</v>
      </c>
      <c r="I79" s="2">
        <v>-59.4</v>
      </c>
      <c r="J79" t="str">
        <f t="shared" si="5"/>
        <v>Passiva</v>
      </c>
      <c r="N79">
        <v>0</v>
      </c>
      <c r="O79">
        <v>0</v>
      </c>
    </row>
    <row r="80" spans="1:15" x14ac:dyDescent="0.5">
      <c r="A80" s="1">
        <v>43646</v>
      </c>
      <c r="B80" s="69">
        <f t="shared" si="3"/>
        <v>6</v>
      </c>
      <c r="C80" s="1">
        <v>43616</v>
      </c>
      <c r="D80" s="69">
        <f t="shared" si="4"/>
        <v>5</v>
      </c>
      <c r="E80" t="s">
        <v>308</v>
      </c>
      <c r="F80" t="s">
        <v>326</v>
      </c>
      <c r="G80" t="s">
        <v>47</v>
      </c>
      <c r="H80" t="s">
        <v>106</v>
      </c>
      <c r="I80" s="2">
        <v>-843.59</v>
      </c>
      <c r="J80" t="str">
        <f t="shared" si="5"/>
        <v>Passiva</v>
      </c>
      <c r="N80">
        <v>0</v>
      </c>
      <c r="O80">
        <v>0</v>
      </c>
    </row>
    <row r="81" spans="1:15" x14ac:dyDescent="0.5">
      <c r="A81" s="1">
        <v>43646</v>
      </c>
      <c r="B81" s="69">
        <f t="shared" si="3"/>
        <v>6</v>
      </c>
      <c r="C81" s="1">
        <v>43567</v>
      </c>
      <c r="D81" s="69">
        <f t="shared" si="4"/>
        <v>4</v>
      </c>
      <c r="E81" t="s">
        <v>327</v>
      </c>
      <c r="F81" t="s">
        <v>328</v>
      </c>
      <c r="G81" t="s">
        <v>48</v>
      </c>
      <c r="H81" t="s">
        <v>106</v>
      </c>
      <c r="I81" s="2">
        <v>-168.14</v>
      </c>
      <c r="J81" t="str">
        <f t="shared" si="5"/>
        <v>Passiva</v>
      </c>
      <c r="N81">
        <v>0</v>
      </c>
      <c r="O81">
        <v>0</v>
      </c>
    </row>
    <row r="82" spans="1:15" x14ac:dyDescent="0.5">
      <c r="A82" s="1">
        <v>43646</v>
      </c>
      <c r="B82" s="69">
        <f t="shared" si="3"/>
        <v>6</v>
      </c>
      <c r="C82" s="1">
        <v>43542</v>
      </c>
      <c r="D82" s="69">
        <f t="shared" si="4"/>
        <v>3</v>
      </c>
      <c r="E82" t="s">
        <v>329</v>
      </c>
      <c r="F82" t="s">
        <v>330</v>
      </c>
      <c r="G82" t="s">
        <v>49</v>
      </c>
      <c r="H82" t="s">
        <v>108</v>
      </c>
      <c r="I82" s="2">
        <v>-301.2</v>
      </c>
      <c r="J82" t="str">
        <f t="shared" si="5"/>
        <v>Passiva</v>
      </c>
      <c r="N82">
        <v>0</v>
      </c>
      <c r="O82">
        <v>0</v>
      </c>
    </row>
    <row r="83" spans="1:15" x14ac:dyDescent="0.5">
      <c r="A83" s="1">
        <v>43646</v>
      </c>
      <c r="B83" s="69">
        <f t="shared" si="3"/>
        <v>6</v>
      </c>
      <c r="C83" s="1">
        <v>43540</v>
      </c>
      <c r="D83" s="69">
        <f t="shared" si="4"/>
        <v>3</v>
      </c>
      <c r="E83" t="s">
        <v>331</v>
      </c>
      <c r="F83" t="s">
        <v>332</v>
      </c>
      <c r="G83" t="s">
        <v>50</v>
      </c>
      <c r="H83" t="s">
        <v>106</v>
      </c>
      <c r="I83" s="2">
        <v>-121.49</v>
      </c>
      <c r="J83" t="str">
        <f t="shared" si="5"/>
        <v>Passiva</v>
      </c>
      <c r="N83">
        <v>0</v>
      </c>
      <c r="O83">
        <v>0</v>
      </c>
    </row>
    <row r="84" spans="1:15" x14ac:dyDescent="0.5">
      <c r="A84" s="1">
        <v>43646</v>
      </c>
      <c r="B84" s="69">
        <f t="shared" si="3"/>
        <v>6</v>
      </c>
      <c r="C84" s="1">
        <v>43540</v>
      </c>
      <c r="D84" s="69">
        <f t="shared" si="4"/>
        <v>3</v>
      </c>
      <c r="E84" t="s">
        <v>333</v>
      </c>
      <c r="F84" t="s">
        <v>334</v>
      </c>
      <c r="G84" t="s">
        <v>50</v>
      </c>
      <c r="H84" t="s">
        <v>106</v>
      </c>
      <c r="I84" s="2">
        <v>-229.42</v>
      </c>
      <c r="J84" t="str">
        <f t="shared" si="5"/>
        <v>Passiva</v>
      </c>
      <c r="N84">
        <v>0</v>
      </c>
      <c r="O84">
        <v>0</v>
      </c>
    </row>
    <row r="85" spans="1:15" x14ac:dyDescent="0.5">
      <c r="A85" s="1">
        <v>43646</v>
      </c>
      <c r="B85" s="69">
        <f t="shared" si="3"/>
        <v>6</v>
      </c>
      <c r="C85" s="1">
        <v>43540</v>
      </c>
      <c r="D85" s="69">
        <f t="shared" si="4"/>
        <v>3</v>
      </c>
      <c r="E85" t="s">
        <v>335</v>
      </c>
      <c r="F85" t="s">
        <v>336</v>
      </c>
      <c r="G85" t="s">
        <v>50</v>
      </c>
      <c r="H85" t="s">
        <v>106</v>
      </c>
      <c r="I85" s="2">
        <v>-94.32</v>
      </c>
      <c r="J85" t="str">
        <f t="shared" si="5"/>
        <v>Passiva</v>
      </c>
      <c r="N85">
        <v>0</v>
      </c>
      <c r="O85">
        <v>0</v>
      </c>
    </row>
    <row r="86" spans="1:15" x14ac:dyDescent="0.5">
      <c r="A86" s="1">
        <v>43646</v>
      </c>
      <c r="B86" s="69">
        <f t="shared" si="3"/>
        <v>6</v>
      </c>
      <c r="C86" s="1">
        <v>43540</v>
      </c>
      <c r="D86" s="69">
        <f t="shared" si="4"/>
        <v>3</v>
      </c>
      <c r="E86" t="s">
        <v>337</v>
      </c>
      <c r="F86" t="s">
        <v>338</v>
      </c>
      <c r="G86" t="s">
        <v>50</v>
      </c>
      <c r="H86" t="s">
        <v>106</v>
      </c>
      <c r="I86" s="2">
        <v>-78.37</v>
      </c>
      <c r="J86" t="str">
        <f t="shared" si="5"/>
        <v>Passiva</v>
      </c>
      <c r="N86">
        <v>0</v>
      </c>
      <c r="O86">
        <v>0</v>
      </c>
    </row>
    <row r="87" spans="1:15" x14ac:dyDescent="0.5">
      <c r="A87" s="1">
        <v>43646</v>
      </c>
      <c r="B87" s="69">
        <f t="shared" si="3"/>
        <v>6</v>
      </c>
      <c r="C87" s="1">
        <v>43540</v>
      </c>
      <c r="D87" s="69">
        <f t="shared" si="4"/>
        <v>3</v>
      </c>
      <c r="E87" t="s">
        <v>339</v>
      </c>
      <c r="F87" t="s">
        <v>340</v>
      </c>
      <c r="G87" t="s">
        <v>50</v>
      </c>
      <c r="H87" t="s">
        <v>106</v>
      </c>
      <c r="I87" s="2">
        <v>-65.72</v>
      </c>
      <c r="J87" t="str">
        <f t="shared" si="5"/>
        <v>Passiva</v>
      </c>
      <c r="N87">
        <v>0</v>
      </c>
      <c r="O87">
        <v>0</v>
      </c>
    </row>
    <row r="88" spans="1:15" x14ac:dyDescent="0.5">
      <c r="A88" s="1">
        <v>43646</v>
      </c>
      <c r="B88" s="69">
        <f t="shared" si="3"/>
        <v>6</v>
      </c>
      <c r="C88" s="1">
        <v>43616</v>
      </c>
      <c r="D88" s="69">
        <f t="shared" si="4"/>
        <v>5</v>
      </c>
      <c r="E88" t="s">
        <v>341</v>
      </c>
      <c r="F88" t="s">
        <v>342</v>
      </c>
      <c r="G88" t="s">
        <v>51</v>
      </c>
      <c r="H88" t="s">
        <v>108</v>
      </c>
      <c r="I88" s="2">
        <v>-366.38</v>
      </c>
      <c r="J88" t="str">
        <f t="shared" si="5"/>
        <v>Passiva</v>
      </c>
      <c r="N88">
        <v>0</v>
      </c>
      <c r="O88">
        <v>0</v>
      </c>
    </row>
    <row r="89" spans="1:15" x14ac:dyDescent="0.5">
      <c r="A89" s="1">
        <v>43646</v>
      </c>
      <c r="B89" s="69">
        <f t="shared" si="3"/>
        <v>6</v>
      </c>
      <c r="C89" s="1">
        <v>43555</v>
      </c>
      <c r="D89" s="69">
        <f t="shared" si="4"/>
        <v>3</v>
      </c>
      <c r="E89" t="s">
        <v>343</v>
      </c>
      <c r="F89" t="s">
        <v>344</v>
      </c>
      <c r="G89" t="s">
        <v>52</v>
      </c>
      <c r="H89" t="s">
        <v>106</v>
      </c>
      <c r="I89" s="2">
        <v>-6387.12</v>
      </c>
      <c r="J89" t="str">
        <f t="shared" si="5"/>
        <v>Passiva</v>
      </c>
      <c r="N89">
        <v>0</v>
      </c>
      <c r="O89">
        <v>0</v>
      </c>
    </row>
    <row r="90" spans="1:15" x14ac:dyDescent="0.5">
      <c r="A90" s="1">
        <v>43646</v>
      </c>
      <c r="B90" s="69">
        <f t="shared" si="3"/>
        <v>6</v>
      </c>
      <c r="C90" s="1">
        <v>43524</v>
      </c>
      <c r="D90" s="69">
        <f t="shared" si="4"/>
        <v>2</v>
      </c>
      <c r="E90" t="s">
        <v>345</v>
      </c>
      <c r="F90" t="s">
        <v>346</v>
      </c>
      <c r="G90" t="s">
        <v>53</v>
      </c>
      <c r="H90" t="s">
        <v>106</v>
      </c>
      <c r="I90" s="2">
        <v>-6757.3</v>
      </c>
      <c r="J90" t="str">
        <f t="shared" si="5"/>
        <v>Passiva</v>
      </c>
      <c r="N90">
        <v>0</v>
      </c>
      <c r="O90">
        <v>0</v>
      </c>
    </row>
    <row r="91" spans="1:15" x14ac:dyDescent="0.5">
      <c r="A91" s="1">
        <v>43646</v>
      </c>
      <c r="B91" s="69">
        <f t="shared" si="3"/>
        <v>6</v>
      </c>
      <c r="C91" s="1">
        <v>43610</v>
      </c>
      <c r="D91" s="69">
        <f t="shared" si="4"/>
        <v>5</v>
      </c>
      <c r="E91" t="s">
        <v>347</v>
      </c>
      <c r="F91" t="s">
        <v>348</v>
      </c>
      <c r="G91" t="s">
        <v>54</v>
      </c>
      <c r="H91" t="s">
        <v>106</v>
      </c>
      <c r="I91" s="2">
        <v>-147.04</v>
      </c>
      <c r="J91" t="str">
        <f t="shared" si="5"/>
        <v>Passiva</v>
      </c>
      <c r="N91">
        <v>0</v>
      </c>
      <c r="O91">
        <v>0</v>
      </c>
    </row>
    <row r="92" spans="1:15" x14ac:dyDescent="0.5">
      <c r="A92" s="1">
        <v>43646</v>
      </c>
      <c r="B92" s="69">
        <f t="shared" si="3"/>
        <v>6</v>
      </c>
      <c r="C92" s="1">
        <v>43479</v>
      </c>
      <c r="D92" s="69">
        <f t="shared" si="4"/>
        <v>1</v>
      </c>
      <c r="E92" t="s">
        <v>185</v>
      </c>
      <c r="F92" t="s">
        <v>349</v>
      </c>
      <c r="G92" t="s">
        <v>55</v>
      </c>
      <c r="H92" t="s">
        <v>106</v>
      </c>
      <c r="I92" s="2">
        <v>-4884</v>
      </c>
      <c r="J92" t="str">
        <f t="shared" si="5"/>
        <v>Passiva</v>
      </c>
      <c r="N92">
        <v>0</v>
      </c>
      <c r="O92">
        <v>0</v>
      </c>
    </row>
    <row r="93" spans="1:15" x14ac:dyDescent="0.5">
      <c r="A93" s="1">
        <v>43646</v>
      </c>
      <c r="B93" s="69">
        <f t="shared" si="3"/>
        <v>6</v>
      </c>
      <c r="C93" s="1">
        <v>43538</v>
      </c>
      <c r="D93" s="69">
        <f t="shared" si="4"/>
        <v>3</v>
      </c>
      <c r="E93" t="s">
        <v>350</v>
      </c>
      <c r="F93" t="s">
        <v>351</v>
      </c>
      <c r="G93" t="s">
        <v>56</v>
      </c>
      <c r="H93" t="s">
        <v>106</v>
      </c>
      <c r="I93" s="2">
        <v>-1735.68</v>
      </c>
      <c r="J93" t="str">
        <f t="shared" si="5"/>
        <v>Passiva</v>
      </c>
      <c r="N93">
        <v>0</v>
      </c>
      <c r="O93">
        <v>0</v>
      </c>
    </row>
    <row r="94" spans="1:15" x14ac:dyDescent="0.5">
      <c r="A94" s="1">
        <v>43646</v>
      </c>
      <c r="B94" s="69">
        <f t="shared" si="3"/>
        <v>6</v>
      </c>
      <c r="C94" s="1">
        <v>43552</v>
      </c>
      <c r="D94" s="69">
        <f t="shared" si="4"/>
        <v>3</v>
      </c>
      <c r="E94" t="s">
        <v>352</v>
      </c>
      <c r="F94" t="s">
        <v>353</v>
      </c>
      <c r="G94" t="s">
        <v>56</v>
      </c>
      <c r="H94" t="s">
        <v>106</v>
      </c>
      <c r="I94" s="2">
        <v>-54.16</v>
      </c>
      <c r="J94" t="str">
        <f t="shared" si="5"/>
        <v>Passiva</v>
      </c>
      <c r="N94">
        <v>0</v>
      </c>
      <c r="O94">
        <v>0</v>
      </c>
    </row>
    <row r="95" spans="1:15" x14ac:dyDescent="0.5">
      <c r="A95" s="1">
        <v>43646</v>
      </c>
      <c r="B95" s="69">
        <f t="shared" si="3"/>
        <v>6</v>
      </c>
      <c r="C95" s="1">
        <v>43524</v>
      </c>
      <c r="D95" s="69">
        <f t="shared" si="4"/>
        <v>2</v>
      </c>
      <c r="E95" t="s">
        <v>354</v>
      </c>
      <c r="F95" t="s">
        <v>355</v>
      </c>
      <c r="G95" t="s">
        <v>57</v>
      </c>
      <c r="H95" t="s">
        <v>106</v>
      </c>
      <c r="I95" s="2">
        <v>-607.20000000000005</v>
      </c>
      <c r="J95" t="str">
        <f t="shared" si="5"/>
        <v>Passiva</v>
      </c>
      <c r="N95">
        <v>0</v>
      </c>
      <c r="O95">
        <v>0</v>
      </c>
    </row>
    <row r="96" spans="1:15" x14ac:dyDescent="0.5">
      <c r="A96" s="1">
        <v>43646</v>
      </c>
      <c r="B96" s="69">
        <f t="shared" si="3"/>
        <v>6</v>
      </c>
      <c r="C96" s="1">
        <v>43519</v>
      </c>
      <c r="D96" s="69">
        <f t="shared" si="4"/>
        <v>2</v>
      </c>
      <c r="E96" t="s">
        <v>356</v>
      </c>
      <c r="F96" t="s">
        <v>357</v>
      </c>
      <c r="G96" t="s">
        <v>57</v>
      </c>
      <c r="H96" t="s">
        <v>106</v>
      </c>
      <c r="I96" s="2">
        <v>-205.2</v>
      </c>
      <c r="J96" t="str">
        <f t="shared" si="5"/>
        <v>Passiva</v>
      </c>
      <c r="N96">
        <v>0</v>
      </c>
      <c r="O96">
        <v>0</v>
      </c>
    </row>
    <row r="97" spans="1:15" x14ac:dyDescent="0.5">
      <c r="A97" s="1">
        <v>43646</v>
      </c>
      <c r="B97" s="69">
        <f t="shared" si="3"/>
        <v>6</v>
      </c>
      <c r="C97" s="1">
        <v>43585</v>
      </c>
      <c r="D97" s="69">
        <f t="shared" si="4"/>
        <v>4</v>
      </c>
      <c r="E97" t="s">
        <v>358</v>
      </c>
      <c r="F97" t="s">
        <v>359</v>
      </c>
      <c r="G97" t="s">
        <v>58</v>
      </c>
      <c r="H97" t="s">
        <v>106</v>
      </c>
      <c r="I97" s="2">
        <v>-91.56</v>
      </c>
      <c r="J97" t="str">
        <f t="shared" si="5"/>
        <v>Passiva</v>
      </c>
      <c r="N97">
        <v>0</v>
      </c>
      <c r="O97">
        <v>0</v>
      </c>
    </row>
    <row r="98" spans="1:15" x14ac:dyDescent="0.5">
      <c r="A98" s="1">
        <v>43646</v>
      </c>
      <c r="B98" s="69">
        <f t="shared" si="3"/>
        <v>6</v>
      </c>
      <c r="C98" s="1">
        <v>43616</v>
      </c>
      <c r="D98" s="69">
        <f t="shared" si="4"/>
        <v>5</v>
      </c>
      <c r="E98" t="s">
        <v>360</v>
      </c>
      <c r="F98" t="s">
        <v>361</v>
      </c>
      <c r="G98" t="s">
        <v>59</v>
      </c>
      <c r="H98" t="s">
        <v>106</v>
      </c>
      <c r="I98" s="2">
        <v>-113.74</v>
      </c>
      <c r="J98" t="str">
        <f t="shared" si="5"/>
        <v>Passiva</v>
      </c>
      <c r="N98">
        <v>0</v>
      </c>
      <c r="O98">
        <v>0</v>
      </c>
    </row>
    <row r="99" spans="1:15" x14ac:dyDescent="0.5">
      <c r="A99" s="1">
        <v>43646</v>
      </c>
      <c r="B99" s="69">
        <f t="shared" si="3"/>
        <v>6</v>
      </c>
      <c r="C99" s="1">
        <v>43616</v>
      </c>
      <c r="D99" s="69">
        <f t="shared" si="4"/>
        <v>5</v>
      </c>
      <c r="E99" t="s">
        <v>362</v>
      </c>
      <c r="F99" t="s">
        <v>363</v>
      </c>
      <c r="G99" t="s">
        <v>60</v>
      </c>
      <c r="H99" t="s">
        <v>106</v>
      </c>
      <c r="I99" s="2">
        <v>-40.92</v>
      </c>
      <c r="J99" t="str">
        <f t="shared" si="5"/>
        <v>Passiva</v>
      </c>
      <c r="N99">
        <v>0</v>
      </c>
      <c r="O99">
        <v>0</v>
      </c>
    </row>
    <row r="100" spans="1:15" x14ac:dyDescent="0.5">
      <c r="A100" s="1">
        <v>43646</v>
      </c>
      <c r="B100" s="69">
        <f t="shared" si="3"/>
        <v>6</v>
      </c>
      <c r="C100" s="1">
        <v>43585</v>
      </c>
      <c r="D100" s="69">
        <f t="shared" si="4"/>
        <v>4</v>
      </c>
      <c r="E100" t="s">
        <v>364</v>
      </c>
      <c r="F100" t="s">
        <v>365</v>
      </c>
      <c r="G100" t="s">
        <v>61</v>
      </c>
      <c r="H100" t="s">
        <v>106</v>
      </c>
      <c r="I100" s="2">
        <v>-420</v>
      </c>
      <c r="J100" t="str">
        <f t="shared" si="5"/>
        <v>Passiva</v>
      </c>
      <c r="N100">
        <v>0</v>
      </c>
      <c r="O100">
        <v>0</v>
      </c>
    </row>
    <row r="101" spans="1:15" x14ac:dyDescent="0.5">
      <c r="A101" s="1">
        <v>43646</v>
      </c>
      <c r="B101" s="69">
        <f t="shared" si="3"/>
        <v>6</v>
      </c>
      <c r="C101" s="1">
        <v>43597</v>
      </c>
      <c r="D101" s="69">
        <f t="shared" si="4"/>
        <v>5</v>
      </c>
      <c r="E101" t="s">
        <v>366</v>
      </c>
      <c r="F101" t="s">
        <v>367</v>
      </c>
      <c r="G101" t="s">
        <v>62</v>
      </c>
      <c r="H101" t="s">
        <v>108</v>
      </c>
      <c r="I101" s="2">
        <v>-61.2</v>
      </c>
      <c r="J101" t="str">
        <f t="shared" si="5"/>
        <v>Passiva</v>
      </c>
      <c r="N101">
        <v>0</v>
      </c>
      <c r="O101">
        <v>0</v>
      </c>
    </row>
    <row r="102" spans="1:15" x14ac:dyDescent="0.5">
      <c r="A102" s="1">
        <v>43646</v>
      </c>
      <c r="B102" s="69">
        <f t="shared" si="3"/>
        <v>6</v>
      </c>
      <c r="C102" s="1">
        <v>43584</v>
      </c>
      <c r="D102" s="69">
        <f t="shared" si="4"/>
        <v>4</v>
      </c>
      <c r="E102" t="s">
        <v>368</v>
      </c>
      <c r="F102" t="s">
        <v>369</v>
      </c>
      <c r="G102" t="s">
        <v>63</v>
      </c>
      <c r="H102" t="s">
        <v>108</v>
      </c>
      <c r="I102" s="2">
        <v>-5445.98</v>
      </c>
      <c r="J102" t="str">
        <f t="shared" si="5"/>
        <v>Passiva</v>
      </c>
      <c r="N102">
        <v>0</v>
      </c>
      <c r="O102">
        <v>0</v>
      </c>
    </row>
    <row r="103" spans="1:15" x14ac:dyDescent="0.5">
      <c r="A103" s="1">
        <v>43646</v>
      </c>
      <c r="B103" s="69">
        <f t="shared" si="3"/>
        <v>6</v>
      </c>
      <c r="C103" s="1">
        <v>43514</v>
      </c>
      <c r="D103" s="69">
        <f t="shared" si="4"/>
        <v>2</v>
      </c>
      <c r="E103" t="s">
        <v>370</v>
      </c>
      <c r="F103" t="s">
        <v>371</v>
      </c>
      <c r="G103" t="s">
        <v>64</v>
      </c>
      <c r="H103" t="s">
        <v>108</v>
      </c>
      <c r="I103" s="2">
        <v>-840</v>
      </c>
      <c r="J103" t="str">
        <f t="shared" si="5"/>
        <v>Passiva</v>
      </c>
      <c r="N103">
        <v>0</v>
      </c>
      <c r="O103">
        <v>0</v>
      </c>
    </row>
    <row r="104" spans="1:15" x14ac:dyDescent="0.5">
      <c r="A104" s="1">
        <v>43646</v>
      </c>
      <c r="B104" s="69">
        <f t="shared" si="3"/>
        <v>6</v>
      </c>
      <c r="C104" s="1">
        <v>43524</v>
      </c>
      <c r="D104" s="69">
        <f t="shared" si="4"/>
        <v>2</v>
      </c>
      <c r="E104" t="s">
        <v>372</v>
      </c>
      <c r="F104" t="s">
        <v>373</v>
      </c>
      <c r="G104" t="s">
        <v>64</v>
      </c>
      <c r="H104" t="s">
        <v>108</v>
      </c>
      <c r="I104" s="2">
        <v>-2016</v>
      </c>
      <c r="J104" t="str">
        <f t="shared" si="5"/>
        <v>Passiva</v>
      </c>
      <c r="N104">
        <v>0</v>
      </c>
      <c r="O104">
        <v>0</v>
      </c>
    </row>
    <row r="105" spans="1:15" x14ac:dyDescent="0.5">
      <c r="A105" s="1">
        <v>43646</v>
      </c>
      <c r="B105" s="69">
        <f t="shared" si="3"/>
        <v>6</v>
      </c>
      <c r="C105" s="1">
        <v>43615</v>
      </c>
      <c r="D105" s="69">
        <f t="shared" si="4"/>
        <v>5</v>
      </c>
      <c r="E105" t="s">
        <v>374</v>
      </c>
      <c r="F105" t="s">
        <v>375</v>
      </c>
      <c r="G105" t="s">
        <v>65</v>
      </c>
      <c r="H105" t="s">
        <v>106</v>
      </c>
      <c r="I105" s="2">
        <v>-522</v>
      </c>
      <c r="J105" t="str">
        <f t="shared" si="5"/>
        <v>Passiva</v>
      </c>
      <c r="N105">
        <v>0</v>
      </c>
      <c r="O105">
        <v>0</v>
      </c>
    </row>
    <row r="106" spans="1:15" x14ac:dyDescent="0.5">
      <c r="A106" s="1">
        <v>43646</v>
      </c>
      <c r="B106" s="69">
        <f t="shared" si="3"/>
        <v>6</v>
      </c>
      <c r="C106" s="1">
        <v>43582</v>
      </c>
      <c r="D106" s="69">
        <f t="shared" si="4"/>
        <v>4</v>
      </c>
      <c r="E106" t="s">
        <v>376</v>
      </c>
      <c r="F106" t="s">
        <v>377</v>
      </c>
      <c r="G106" t="s">
        <v>66</v>
      </c>
      <c r="H106" t="s">
        <v>106</v>
      </c>
      <c r="I106" s="2">
        <v>-1108.58</v>
      </c>
      <c r="J106" t="str">
        <f t="shared" si="5"/>
        <v>Passiva</v>
      </c>
      <c r="N106">
        <v>0</v>
      </c>
      <c r="O106">
        <v>0</v>
      </c>
    </row>
    <row r="107" spans="1:15" x14ac:dyDescent="0.5">
      <c r="A107" s="1">
        <v>43646</v>
      </c>
      <c r="B107" s="69">
        <f t="shared" si="3"/>
        <v>6</v>
      </c>
      <c r="C107" s="1">
        <v>43570</v>
      </c>
      <c r="D107" s="69">
        <f t="shared" si="4"/>
        <v>4</v>
      </c>
      <c r="E107" t="s">
        <v>378</v>
      </c>
      <c r="F107" t="s">
        <v>379</v>
      </c>
      <c r="G107" t="s">
        <v>67</v>
      </c>
      <c r="H107" t="s">
        <v>106</v>
      </c>
      <c r="I107" s="2">
        <v>-5323.01</v>
      </c>
      <c r="J107" t="str">
        <f t="shared" si="5"/>
        <v>Passiva</v>
      </c>
      <c r="N107">
        <v>0</v>
      </c>
      <c r="O107">
        <v>0</v>
      </c>
    </row>
    <row r="108" spans="1:15" x14ac:dyDescent="0.5">
      <c r="A108" s="1">
        <v>43646</v>
      </c>
      <c r="B108" s="69">
        <f t="shared" si="3"/>
        <v>6</v>
      </c>
      <c r="C108" s="1">
        <v>43577</v>
      </c>
      <c r="D108" s="69">
        <f t="shared" si="4"/>
        <v>4</v>
      </c>
      <c r="E108" t="s">
        <v>380</v>
      </c>
      <c r="F108" t="s">
        <v>381</v>
      </c>
      <c r="G108" t="s">
        <v>67</v>
      </c>
      <c r="H108" t="s">
        <v>106</v>
      </c>
      <c r="I108" s="2">
        <v>-9234.67</v>
      </c>
      <c r="J108" t="str">
        <f t="shared" si="5"/>
        <v>Passiva</v>
      </c>
      <c r="N108">
        <v>0</v>
      </c>
      <c r="O108">
        <v>0</v>
      </c>
    </row>
    <row r="109" spans="1:15" x14ac:dyDescent="0.5">
      <c r="A109" s="1">
        <v>43646</v>
      </c>
      <c r="B109" s="69">
        <f t="shared" si="3"/>
        <v>6</v>
      </c>
      <c r="C109" s="1">
        <v>43563</v>
      </c>
      <c r="D109" s="69">
        <f t="shared" si="4"/>
        <v>4</v>
      </c>
      <c r="E109" t="s">
        <v>382</v>
      </c>
      <c r="F109" t="s">
        <v>383</v>
      </c>
      <c r="G109" t="s">
        <v>67</v>
      </c>
      <c r="H109" t="s">
        <v>106</v>
      </c>
      <c r="I109" s="2">
        <v>-2989.01</v>
      </c>
      <c r="J109" t="str">
        <f t="shared" si="5"/>
        <v>Passiva</v>
      </c>
      <c r="N109">
        <v>0</v>
      </c>
      <c r="O109">
        <v>0</v>
      </c>
    </row>
    <row r="110" spans="1:15" x14ac:dyDescent="0.5">
      <c r="A110" s="1">
        <v>43646</v>
      </c>
      <c r="B110" s="69">
        <f t="shared" si="3"/>
        <v>6</v>
      </c>
      <c r="C110" s="1">
        <v>43612</v>
      </c>
      <c r="D110" s="69">
        <f t="shared" si="4"/>
        <v>5</v>
      </c>
      <c r="E110" t="s">
        <v>384</v>
      </c>
      <c r="F110" t="s">
        <v>385</v>
      </c>
      <c r="G110" t="s">
        <v>68</v>
      </c>
      <c r="H110" t="s">
        <v>106</v>
      </c>
      <c r="I110" s="2">
        <v>-45.7</v>
      </c>
      <c r="J110" t="str">
        <f t="shared" si="5"/>
        <v>Passiva</v>
      </c>
      <c r="N110">
        <v>0</v>
      </c>
      <c r="O110">
        <v>0</v>
      </c>
    </row>
    <row r="111" spans="1:15" x14ac:dyDescent="0.5">
      <c r="A111" s="1">
        <v>43646</v>
      </c>
      <c r="B111" s="69">
        <f t="shared" si="3"/>
        <v>6</v>
      </c>
      <c r="C111" s="1">
        <v>43616</v>
      </c>
      <c r="D111" s="69">
        <f t="shared" si="4"/>
        <v>5</v>
      </c>
      <c r="E111" t="s">
        <v>386</v>
      </c>
      <c r="F111" t="s">
        <v>387</v>
      </c>
      <c r="G111" t="s">
        <v>69</v>
      </c>
      <c r="H111" t="s">
        <v>106</v>
      </c>
      <c r="I111" s="2">
        <v>-3528</v>
      </c>
      <c r="J111" t="str">
        <f t="shared" si="5"/>
        <v>Passiva</v>
      </c>
      <c r="N111">
        <v>0</v>
      </c>
      <c r="O111">
        <v>0</v>
      </c>
    </row>
    <row r="112" spans="1:15" x14ac:dyDescent="0.5">
      <c r="A112" s="1">
        <v>43646</v>
      </c>
      <c r="B112" s="69">
        <f t="shared" si="3"/>
        <v>6</v>
      </c>
      <c r="C112" s="1">
        <v>43511</v>
      </c>
      <c r="D112" s="69">
        <f t="shared" si="4"/>
        <v>2</v>
      </c>
      <c r="E112" t="s">
        <v>388</v>
      </c>
      <c r="F112" t="s">
        <v>389</v>
      </c>
      <c r="G112" t="s">
        <v>70</v>
      </c>
      <c r="H112" t="s">
        <v>106</v>
      </c>
      <c r="I112" s="2">
        <v>-11940</v>
      </c>
      <c r="J112" t="str">
        <f t="shared" si="5"/>
        <v>Passiva</v>
      </c>
      <c r="N112">
        <v>0</v>
      </c>
      <c r="O112">
        <v>0</v>
      </c>
    </row>
    <row r="113" spans="1:15" x14ac:dyDescent="0.5">
      <c r="A113" s="1">
        <v>43646</v>
      </c>
      <c r="B113" s="69">
        <f t="shared" si="3"/>
        <v>6</v>
      </c>
      <c r="C113" s="1">
        <v>43524</v>
      </c>
      <c r="D113" s="69">
        <f t="shared" si="4"/>
        <v>2</v>
      </c>
      <c r="E113" t="s">
        <v>390</v>
      </c>
      <c r="F113" t="s">
        <v>391</v>
      </c>
      <c r="G113" t="s">
        <v>71</v>
      </c>
      <c r="H113" t="s">
        <v>106</v>
      </c>
      <c r="I113" s="2">
        <v>-648</v>
      </c>
      <c r="J113" t="str">
        <f t="shared" si="5"/>
        <v>Passiva</v>
      </c>
      <c r="N113">
        <v>0</v>
      </c>
      <c r="O113">
        <v>0</v>
      </c>
    </row>
    <row r="114" spans="1:15" x14ac:dyDescent="0.5">
      <c r="A114" s="1">
        <v>43646</v>
      </c>
      <c r="B114" s="69">
        <f t="shared" si="3"/>
        <v>6</v>
      </c>
      <c r="C114" s="1">
        <v>43584</v>
      </c>
      <c r="D114" s="69">
        <f t="shared" si="4"/>
        <v>4</v>
      </c>
      <c r="E114" t="s">
        <v>392</v>
      </c>
      <c r="F114" t="s">
        <v>393</v>
      </c>
      <c r="G114" t="s">
        <v>72</v>
      </c>
      <c r="H114" t="s">
        <v>106</v>
      </c>
      <c r="I114" s="2">
        <v>-5897.94</v>
      </c>
      <c r="J114" t="str">
        <f t="shared" si="5"/>
        <v>Passiva</v>
      </c>
      <c r="N114">
        <v>0</v>
      </c>
      <c r="O114">
        <v>0</v>
      </c>
    </row>
    <row r="115" spans="1:15" x14ac:dyDescent="0.5">
      <c r="A115" s="1">
        <v>43646</v>
      </c>
      <c r="B115" s="69">
        <f t="shared" si="3"/>
        <v>6</v>
      </c>
      <c r="C115" s="1">
        <v>43616</v>
      </c>
      <c r="D115" s="69">
        <f t="shared" si="4"/>
        <v>5</v>
      </c>
      <c r="E115" t="s">
        <v>394</v>
      </c>
      <c r="F115" t="s">
        <v>395</v>
      </c>
      <c r="G115" t="s">
        <v>73</v>
      </c>
      <c r="H115" t="s">
        <v>106</v>
      </c>
      <c r="I115" s="2">
        <v>-234</v>
      </c>
      <c r="J115" t="str">
        <f t="shared" si="5"/>
        <v>Passiva</v>
      </c>
      <c r="N115">
        <v>0</v>
      </c>
      <c r="O115">
        <v>0</v>
      </c>
    </row>
    <row r="116" spans="1:15" x14ac:dyDescent="0.5">
      <c r="A116" s="1">
        <v>43646</v>
      </c>
      <c r="B116" s="69">
        <f t="shared" si="3"/>
        <v>6</v>
      </c>
      <c r="C116" s="1">
        <v>43585</v>
      </c>
      <c r="D116" s="69">
        <f t="shared" si="4"/>
        <v>4</v>
      </c>
      <c r="E116" t="s">
        <v>396</v>
      </c>
      <c r="F116" t="s">
        <v>397</v>
      </c>
      <c r="G116" t="s">
        <v>74</v>
      </c>
      <c r="H116" t="s">
        <v>106</v>
      </c>
      <c r="I116" s="2">
        <v>-322.02</v>
      </c>
      <c r="J116" t="str">
        <f t="shared" si="5"/>
        <v>Passiva</v>
      </c>
      <c r="N116">
        <v>0</v>
      </c>
      <c r="O116">
        <v>0</v>
      </c>
    </row>
    <row r="117" spans="1:15" x14ac:dyDescent="0.5">
      <c r="A117" s="1">
        <v>43651</v>
      </c>
      <c r="B117" s="69">
        <f t="shared" si="3"/>
        <v>7</v>
      </c>
      <c r="C117" s="1">
        <v>43616</v>
      </c>
      <c r="D117" s="69">
        <f t="shared" si="4"/>
        <v>5</v>
      </c>
      <c r="E117" t="s">
        <v>398</v>
      </c>
      <c r="F117" t="s">
        <v>399</v>
      </c>
      <c r="G117" t="s">
        <v>16</v>
      </c>
      <c r="H117" t="s">
        <v>107</v>
      </c>
      <c r="I117" s="2">
        <v>12000</v>
      </c>
      <c r="J117" t="str">
        <f t="shared" si="5"/>
        <v>Attiva</v>
      </c>
      <c r="N117">
        <v>0</v>
      </c>
      <c r="O117">
        <v>0</v>
      </c>
    </row>
    <row r="118" spans="1:15" x14ac:dyDescent="0.5">
      <c r="A118" s="1">
        <v>43651</v>
      </c>
      <c r="B118" s="69">
        <f t="shared" si="3"/>
        <v>7</v>
      </c>
      <c r="C118" s="1">
        <v>43598</v>
      </c>
      <c r="D118" s="69">
        <f t="shared" si="4"/>
        <v>5</v>
      </c>
      <c r="E118" t="s">
        <v>400</v>
      </c>
      <c r="F118" t="s">
        <v>401</v>
      </c>
      <c r="G118" t="s">
        <v>0</v>
      </c>
      <c r="H118" t="s">
        <v>108</v>
      </c>
      <c r="I118" s="2">
        <v>-453.05</v>
      </c>
      <c r="J118" t="str">
        <f t="shared" si="5"/>
        <v>Passiva</v>
      </c>
      <c r="N118">
        <v>0</v>
      </c>
      <c r="O118">
        <v>0</v>
      </c>
    </row>
    <row r="119" spans="1:15" x14ac:dyDescent="0.5">
      <c r="A119" s="1">
        <v>43651</v>
      </c>
      <c r="B119" s="69">
        <f t="shared" si="3"/>
        <v>7</v>
      </c>
      <c r="C119" s="1">
        <v>43616</v>
      </c>
      <c r="D119" s="69">
        <f t="shared" si="4"/>
        <v>5</v>
      </c>
      <c r="E119" t="s">
        <v>356</v>
      </c>
      <c r="F119" t="s">
        <v>402</v>
      </c>
      <c r="G119" t="s">
        <v>0</v>
      </c>
      <c r="H119" t="s">
        <v>108</v>
      </c>
      <c r="I119" s="2">
        <v>2417.88</v>
      </c>
      <c r="J119" t="str">
        <f t="shared" si="5"/>
        <v>Attiva</v>
      </c>
      <c r="N119">
        <v>0</v>
      </c>
      <c r="O119">
        <v>0</v>
      </c>
    </row>
    <row r="120" spans="1:15" x14ac:dyDescent="0.5">
      <c r="A120" s="1">
        <v>43651</v>
      </c>
      <c r="B120" s="69">
        <f t="shared" si="3"/>
        <v>7</v>
      </c>
      <c r="C120" s="1">
        <v>43555</v>
      </c>
      <c r="D120" s="69">
        <f t="shared" si="4"/>
        <v>3</v>
      </c>
      <c r="E120" t="s">
        <v>185</v>
      </c>
      <c r="F120" t="s">
        <v>186</v>
      </c>
      <c r="G120" t="s">
        <v>75</v>
      </c>
      <c r="H120" t="s">
        <v>107</v>
      </c>
      <c r="I120" s="2">
        <v>2740.13</v>
      </c>
      <c r="J120" t="str">
        <f t="shared" si="5"/>
        <v>Attiva</v>
      </c>
      <c r="N120">
        <v>0</v>
      </c>
      <c r="O120">
        <v>0</v>
      </c>
    </row>
    <row r="121" spans="1:15" x14ac:dyDescent="0.5">
      <c r="A121" s="1">
        <v>43656</v>
      </c>
      <c r="B121" s="69">
        <f t="shared" si="3"/>
        <v>7</v>
      </c>
      <c r="C121" s="1">
        <v>43555</v>
      </c>
      <c r="D121" s="69">
        <f t="shared" si="4"/>
        <v>3</v>
      </c>
      <c r="E121" t="s">
        <v>403</v>
      </c>
      <c r="F121" t="s">
        <v>404</v>
      </c>
      <c r="G121" t="s">
        <v>1</v>
      </c>
      <c r="H121" t="s">
        <v>108</v>
      </c>
      <c r="I121" s="2">
        <v>1709.88</v>
      </c>
      <c r="J121" t="str">
        <f t="shared" si="5"/>
        <v>Attiva</v>
      </c>
      <c r="N121">
        <v>0</v>
      </c>
      <c r="O121">
        <v>0</v>
      </c>
    </row>
    <row r="122" spans="1:15" x14ac:dyDescent="0.5">
      <c r="A122" s="1">
        <v>43656</v>
      </c>
      <c r="B122" s="69">
        <f t="shared" si="3"/>
        <v>7</v>
      </c>
      <c r="C122" s="1">
        <v>43581</v>
      </c>
      <c r="D122" s="69">
        <f t="shared" si="4"/>
        <v>4</v>
      </c>
      <c r="E122" t="s">
        <v>179</v>
      </c>
      <c r="F122" t="s">
        <v>180</v>
      </c>
      <c r="G122" t="s">
        <v>2</v>
      </c>
      <c r="H122" t="s">
        <v>106</v>
      </c>
      <c r="I122" s="2">
        <v>11000</v>
      </c>
      <c r="J122" t="str">
        <f t="shared" si="5"/>
        <v>Attiva</v>
      </c>
      <c r="N122">
        <v>0</v>
      </c>
      <c r="O122">
        <v>0</v>
      </c>
    </row>
    <row r="123" spans="1:15" x14ac:dyDescent="0.5">
      <c r="A123" s="1">
        <v>43656</v>
      </c>
      <c r="B123" s="69">
        <f t="shared" si="3"/>
        <v>7</v>
      </c>
      <c r="C123" s="1">
        <v>43594</v>
      </c>
      <c r="D123" s="69">
        <f t="shared" si="4"/>
        <v>5</v>
      </c>
      <c r="E123" t="s">
        <v>183</v>
      </c>
      <c r="F123" t="s">
        <v>184</v>
      </c>
      <c r="G123" t="s">
        <v>4</v>
      </c>
      <c r="H123" t="s">
        <v>106</v>
      </c>
      <c r="I123" s="2">
        <v>9500</v>
      </c>
      <c r="J123" t="str">
        <f t="shared" si="5"/>
        <v>Attiva</v>
      </c>
      <c r="N123">
        <v>0</v>
      </c>
      <c r="O123">
        <v>0</v>
      </c>
    </row>
    <row r="124" spans="1:15" x14ac:dyDescent="0.5">
      <c r="A124" s="1">
        <v>43656</v>
      </c>
      <c r="B124" s="69">
        <f t="shared" si="3"/>
        <v>7</v>
      </c>
      <c r="C124" s="1">
        <v>43237</v>
      </c>
      <c r="D124" s="69">
        <f t="shared" si="4"/>
        <v>5</v>
      </c>
      <c r="E124" t="s">
        <v>185</v>
      </c>
      <c r="F124" t="s">
        <v>186</v>
      </c>
      <c r="G124" t="s">
        <v>5</v>
      </c>
      <c r="H124" t="s">
        <v>106</v>
      </c>
      <c r="I124" s="2">
        <v>1500</v>
      </c>
      <c r="J124" t="str">
        <f t="shared" si="5"/>
        <v>Attiva</v>
      </c>
      <c r="N124">
        <v>0</v>
      </c>
      <c r="O124">
        <v>0</v>
      </c>
    </row>
    <row r="125" spans="1:15" x14ac:dyDescent="0.5">
      <c r="A125" s="1">
        <v>43661</v>
      </c>
      <c r="B125" s="69">
        <f t="shared" si="3"/>
        <v>7</v>
      </c>
      <c r="C125" s="1">
        <v>43496</v>
      </c>
      <c r="D125" s="69">
        <f t="shared" si="4"/>
        <v>1</v>
      </c>
      <c r="E125" t="s">
        <v>193</v>
      </c>
      <c r="F125" t="s">
        <v>194</v>
      </c>
      <c r="G125" t="s">
        <v>8</v>
      </c>
      <c r="H125" t="s">
        <v>106</v>
      </c>
      <c r="I125" s="2">
        <v>2000</v>
      </c>
      <c r="J125" t="str">
        <f t="shared" si="5"/>
        <v>Attiva</v>
      </c>
      <c r="N125">
        <v>0</v>
      </c>
      <c r="O125">
        <v>0</v>
      </c>
    </row>
    <row r="126" spans="1:15" x14ac:dyDescent="0.5">
      <c r="A126" s="1">
        <v>43661</v>
      </c>
      <c r="B126" s="69">
        <f t="shared" si="3"/>
        <v>7</v>
      </c>
      <c r="C126" s="1">
        <v>43538</v>
      </c>
      <c r="D126" s="69">
        <f t="shared" si="4"/>
        <v>3</v>
      </c>
      <c r="E126" t="s">
        <v>405</v>
      </c>
      <c r="F126" t="s">
        <v>194</v>
      </c>
      <c r="G126" t="s">
        <v>76</v>
      </c>
      <c r="H126" t="s">
        <v>106</v>
      </c>
      <c r="I126" s="2">
        <v>-165000</v>
      </c>
      <c r="J126" t="str">
        <f t="shared" si="5"/>
        <v>Passiva</v>
      </c>
      <c r="N126">
        <v>0</v>
      </c>
      <c r="O126">
        <v>0</v>
      </c>
    </row>
    <row r="127" spans="1:15" x14ac:dyDescent="0.5">
      <c r="A127" s="1">
        <v>43676</v>
      </c>
      <c r="B127" s="69">
        <f t="shared" si="3"/>
        <v>7</v>
      </c>
      <c r="C127" s="1">
        <v>43454</v>
      </c>
      <c r="D127" s="69">
        <f t="shared" si="4"/>
        <v>12</v>
      </c>
      <c r="E127" t="s">
        <v>312</v>
      </c>
      <c r="F127" t="s">
        <v>313</v>
      </c>
      <c r="G127" t="s">
        <v>20</v>
      </c>
      <c r="H127" t="s">
        <v>106</v>
      </c>
      <c r="I127" s="2">
        <v>-24750</v>
      </c>
      <c r="J127" t="str">
        <f t="shared" si="5"/>
        <v>Passiva</v>
      </c>
      <c r="N127">
        <v>0</v>
      </c>
      <c r="O127">
        <v>0</v>
      </c>
    </row>
    <row r="128" spans="1:15" x14ac:dyDescent="0.5">
      <c r="A128" s="1">
        <v>43677</v>
      </c>
      <c r="B128" s="69">
        <f t="shared" si="3"/>
        <v>7</v>
      </c>
      <c r="C128" s="1">
        <v>43616</v>
      </c>
      <c r="D128" s="69">
        <f t="shared" si="4"/>
        <v>5</v>
      </c>
      <c r="E128" t="s">
        <v>406</v>
      </c>
      <c r="F128" t="s">
        <v>407</v>
      </c>
      <c r="G128" t="s">
        <v>77</v>
      </c>
      <c r="H128" t="s">
        <v>108</v>
      </c>
      <c r="I128" s="2">
        <v>2700</v>
      </c>
      <c r="J128" t="str">
        <f t="shared" si="5"/>
        <v>Attiva</v>
      </c>
      <c r="N128">
        <v>0</v>
      </c>
      <c r="O128">
        <v>0</v>
      </c>
    </row>
    <row r="129" spans="1:15" x14ac:dyDescent="0.5">
      <c r="A129" s="1">
        <v>43677</v>
      </c>
      <c r="B129" s="69">
        <f t="shared" si="3"/>
        <v>7</v>
      </c>
      <c r="C129" s="1">
        <v>43585</v>
      </c>
      <c r="D129" s="69">
        <f t="shared" si="4"/>
        <v>4</v>
      </c>
      <c r="E129" t="s">
        <v>370</v>
      </c>
      <c r="F129" t="s">
        <v>408</v>
      </c>
      <c r="G129" t="s">
        <v>78</v>
      </c>
      <c r="H129" t="s">
        <v>107</v>
      </c>
      <c r="I129" s="2">
        <v>2992.08</v>
      </c>
      <c r="J129" t="str">
        <f t="shared" si="5"/>
        <v>Attiva</v>
      </c>
      <c r="N129">
        <v>0</v>
      </c>
      <c r="O129">
        <v>0</v>
      </c>
    </row>
    <row r="130" spans="1:15" x14ac:dyDescent="0.5">
      <c r="A130" s="1">
        <v>43677</v>
      </c>
      <c r="B130" s="69">
        <f t="shared" si="3"/>
        <v>7</v>
      </c>
      <c r="C130" s="1">
        <v>43616</v>
      </c>
      <c r="D130" s="69">
        <f t="shared" si="4"/>
        <v>5</v>
      </c>
      <c r="E130" t="s">
        <v>409</v>
      </c>
      <c r="F130" t="s">
        <v>410</v>
      </c>
      <c r="G130" t="s">
        <v>79</v>
      </c>
      <c r="H130" t="s">
        <v>108</v>
      </c>
      <c r="I130" s="2">
        <v>2224.02</v>
      </c>
      <c r="J130" t="str">
        <f t="shared" si="5"/>
        <v>Attiva</v>
      </c>
      <c r="N130">
        <v>0</v>
      </c>
      <c r="O130">
        <v>0</v>
      </c>
    </row>
    <row r="131" spans="1:15" x14ac:dyDescent="0.5">
      <c r="A131" s="1">
        <v>43677</v>
      </c>
      <c r="B131" s="69">
        <f t="shared" si="3"/>
        <v>7</v>
      </c>
      <c r="C131" s="1">
        <v>43616</v>
      </c>
      <c r="D131" s="69">
        <f t="shared" si="4"/>
        <v>5</v>
      </c>
      <c r="E131" t="s">
        <v>411</v>
      </c>
      <c r="F131" t="s">
        <v>365</v>
      </c>
      <c r="G131" t="s">
        <v>80</v>
      </c>
      <c r="H131" t="s">
        <v>108</v>
      </c>
      <c r="I131" s="2">
        <v>3497.04</v>
      </c>
      <c r="J131" t="str">
        <f t="shared" si="5"/>
        <v>Attiva</v>
      </c>
      <c r="N131">
        <v>0</v>
      </c>
      <c r="O131">
        <v>0</v>
      </c>
    </row>
    <row r="132" spans="1:15" x14ac:dyDescent="0.5">
      <c r="A132" s="1">
        <v>43677</v>
      </c>
      <c r="B132" s="69">
        <f t="shared" ref="B132:B195" si="6">+MONTH(A132)</f>
        <v>7</v>
      </c>
      <c r="C132" s="1">
        <v>43616</v>
      </c>
      <c r="D132" s="69">
        <f t="shared" ref="D132:D195" si="7">+MONTH(C132)</f>
        <v>5</v>
      </c>
      <c r="E132" t="s">
        <v>412</v>
      </c>
      <c r="F132" t="s">
        <v>413</v>
      </c>
      <c r="G132" t="s">
        <v>11</v>
      </c>
      <c r="H132" t="s">
        <v>108</v>
      </c>
      <c r="I132" s="2">
        <v>3968.36</v>
      </c>
      <c r="J132" t="str">
        <f t="shared" ref="J132:J195" si="8">+IF(I132&gt;0,"Attiva","Passiva")</f>
        <v>Attiva</v>
      </c>
      <c r="N132">
        <v>0</v>
      </c>
      <c r="O132">
        <v>0</v>
      </c>
    </row>
    <row r="133" spans="1:15" x14ac:dyDescent="0.5">
      <c r="A133" s="1">
        <v>43677</v>
      </c>
      <c r="B133" s="69">
        <f t="shared" si="6"/>
        <v>7</v>
      </c>
      <c r="C133" s="1">
        <v>43555</v>
      </c>
      <c r="D133" s="69">
        <f t="shared" si="7"/>
        <v>3</v>
      </c>
      <c r="E133" t="s">
        <v>201</v>
      </c>
      <c r="F133" t="s">
        <v>202</v>
      </c>
      <c r="G133" t="s">
        <v>11</v>
      </c>
      <c r="H133" t="s">
        <v>108</v>
      </c>
      <c r="I133" s="2">
        <v>4000</v>
      </c>
      <c r="J133" t="str">
        <f t="shared" si="8"/>
        <v>Attiva</v>
      </c>
      <c r="N133">
        <v>0</v>
      </c>
      <c r="O133">
        <v>0</v>
      </c>
    </row>
    <row r="134" spans="1:15" x14ac:dyDescent="0.5">
      <c r="A134" s="1">
        <v>43677</v>
      </c>
      <c r="B134" s="69">
        <f t="shared" si="6"/>
        <v>7</v>
      </c>
      <c r="C134" s="1">
        <v>43585</v>
      </c>
      <c r="D134" s="69">
        <f t="shared" si="7"/>
        <v>4</v>
      </c>
      <c r="E134" t="s">
        <v>414</v>
      </c>
      <c r="F134" t="s">
        <v>415</v>
      </c>
      <c r="G134" t="s">
        <v>12</v>
      </c>
      <c r="H134" t="s">
        <v>107</v>
      </c>
      <c r="I134" s="2">
        <v>260.77</v>
      </c>
      <c r="J134" t="str">
        <f t="shared" si="8"/>
        <v>Attiva</v>
      </c>
      <c r="N134">
        <v>0</v>
      </c>
      <c r="O134">
        <v>0</v>
      </c>
    </row>
    <row r="135" spans="1:15" x14ac:dyDescent="0.5">
      <c r="A135" s="1">
        <v>43677</v>
      </c>
      <c r="B135" s="69">
        <f t="shared" si="6"/>
        <v>7</v>
      </c>
      <c r="C135" s="1">
        <v>43616</v>
      </c>
      <c r="D135" s="69">
        <f t="shared" si="7"/>
        <v>5</v>
      </c>
      <c r="E135" t="s">
        <v>390</v>
      </c>
      <c r="F135" t="s">
        <v>416</v>
      </c>
      <c r="G135" t="s">
        <v>13</v>
      </c>
      <c r="H135" t="s">
        <v>108</v>
      </c>
      <c r="I135" s="2">
        <v>1542</v>
      </c>
      <c r="J135" t="str">
        <f t="shared" si="8"/>
        <v>Attiva</v>
      </c>
      <c r="N135">
        <v>0</v>
      </c>
      <c r="O135">
        <v>0</v>
      </c>
    </row>
    <row r="136" spans="1:15" x14ac:dyDescent="0.5">
      <c r="A136" s="1">
        <v>43677</v>
      </c>
      <c r="B136" s="69">
        <f t="shared" si="6"/>
        <v>7</v>
      </c>
      <c r="C136" s="1">
        <v>43463</v>
      </c>
      <c r="D136" s="69">
        <f t="shared" si="7"/>
        <v>12</v>
      </c>
      <c r="E136" t="s">
        <v>417</v>
      </c>
      <c r="F136" t="s">
        <v>418</v>
      </c>
      <c r="G136" t="s">
        <v>13</v>
      </c>
      <c r="H136" t="s">
        <v>108</v>
      </c>
      <c r="I136" s="2">
        <v>29197.5</v>
      </c>
      <c r="J136" t="str">
        <f t="shared" si="8"/>
        <v>Attiva</v>
      </c>
      <c r="N136">
        <v>0</v>
      </c>
      <c r="O136">
        <v>0</v>
      </c>
    </row>
    <row r="137" spans="1:15" x14ac:dyDescent="0.5">
      <c r="A137" s="1">
        <v>43677</v>
      </c>
      <c r="B137" s="69">
        <f t="shared" si="6"/>
        <v>7</v>
      </c>
      <c r="C137" s="1">
        <v>43555</v>
      </c>
      <c r="D137" s="69">
        <f t="shared" si="7"/>
        <v>3</v>
      </c>
      <c r="E137" t="s">
        <v>419</v>
      </c>
      <c r="F137" t="s">
        <v>420</v>
      </c>
      <c r="G137" t="s">
        <v>14</v>
      </c>
      <c r="H137" t="s">
        <v>108</v>
      </c>
      <c r="I137" s="2">
        <v>6965.28</v>
      </c>
      <c r="J137" t="str">
        <f t="shared" si="8"/>
        <v>Attiva</v>
      </c>
      <c r="N137">
        <v>0</v>
      </c>
      <c r="O137">
        <v>0</v>
      </c>
    </row>
    <row r="138" spans="1:15" x14ac:dyDescent="0.5">
      <c r="A138" s="1">
        <v>43677</v>
      </c>
      <c r="B138" s="69">
        <f t="shared" si="6"/>
        <v>7</v>
      </c>
      <c r="C138" s="1">
        <v>43598</v>
      </c>
      <c r="D138" s="69">
        <f t="shared" si="7"/>
        <v>5</v>
      </c>
      <c r="E138" t="s">
        <v>421</v>
      </c>
      <c r="F138" t="s">
        <v>422</v>
      </c>
      <c r="G138" t="s">
        <v>17</v>
      </c>
      <c r="H138" t="s">
        <v>107</v>
      </c>
      <c r="I138" s="2">
        <v>4289.95</v>
      </c>
      <c r="J138" t="str">
        <f t="shared" si="8"/>
        <v>Attiva</v>
      </c>
      <c r="N138">
        <v>0</v>
      </c>
      <c r="O138">
        <v>0</v>
      </c>
    </row>
    <row r="139" spans="1:15" x14ac:dyDescent="0.5">
      <c r="A139" s="1">
        <v>43677</v>
      </c>
      <c r="B139" s="69">
        <f t="shared" si="6"/>
        <v>7</v>
      </c>
      <c r="C139" s="1">
        <v>43585</v>
      </c>
      <c r="D139" s="69">
        <f t="shared" si="7"/>
        <v>4</v>
      </c>
      <c r="E139" t="s">
        <v>423</v>
      </c>
      <c r="F139" t="s">
        <v>424</v>
      </c>
      <c r="G139" t="s">
        <v>17</v>
      </c>
      <c r="H139" t="s">
        <v>107</v>
      </c>
      <c r="I139" s="2">
        <v>7986.29</v>
      </c>
      <c r="J139" t="str">
        <f t="shared" si="8"/>
        <v>Attiva</v>
      </c>
      <c r="N139">
        <v>0</v>
      </c>
      <c r="O139">
        <v>0</v>
      </c>
    </row>
    <row r="140" spans="1:15" x14ac:dyDescent="0.5">
      <c r="A140" s="1">
        <v>43677</v>
      </c>
      <c r="B140" s="69">
        <f t="shared" si="6"/>
        <v>7</v>
      </c>
      <c r="C140" s="1">
        <v>43585</v>
      </c>
      <c r="D140" s="69">
        <f t="shared" si="7"/>
        <v>4</v>
      </c>
      <c r="E140" t="s">
        <v>425</v>
      </c>
      <c r="F140" t="s">
        <v>426</v>
      </c>
      <c r="G140" t="s">
        <v>81</v>
      </c>
      <c r="H140" t="s">
        <v>107</v>
      </c>
      <c r="I140" s="2">
        <v>962.77</v>
      </c>
      <c r="J140" t="str">
        <f t="shared" si="8"/>
        <v>Attiva</v>
      </c>
      <c r="N140">
        <v>0</v>
      </c>
      <c r="O140">
        <v>0</v>
      </c>
    </row>
    <row r="141" spans="1:15" x14ac:dyDescent="0.5">
      <c r="A141" s="1">
        <v>43677</v>
      </c>
      <c r="B141" s="69">
        <f t="shared" si="6"/>
        <v>7</v>
      </c>
      <c r="C141" s="1">
        <v>43616</v>
      </c>
      <c r="D141" s="69">
        <f t="shared" si="7"/>
        <v>5</v>
      </c>
      <c r="E141" t="s">
        <v>427</v>
      </c>
      <c r="F141" t="s">
        <v>428</v>
      </c>
      <c r="G141" t="s">
        <v>20</v>
      </c>
      <c r="H141" t="s">
        <v>108</v>
      </c>
      <c r="I141" s="2">
        <v>3000</v>
      </c>
      <c r="J141" t="str">
        <f t="shared" si="8"/>
        <v>Attiva</v>
      </c>
      <c r="N141">
        <v>0</v>
      </c>
      <c r="O141">
        <v>0</v>
      </c>
    </row>
    <row r="142" spans="1:15" x14ac:dyDescent="0.5">
      <c r="A142" s="1">
        <v>43677</v>
      </c>
      <c r="B142" s="69">
        <f t="shared" si="6"/>
        <v>7</v>
      </c>
      <c r="C142" s="1">
        <v>43555</v>
      </c>
      <c r="D142" s="69">
        <f t="shared" si="7"/>
        <v>3</v>
      </c>
      <c r="E142" t="s">
        <v>225</v>
      </c>
      <c r="F142" t="s">
        <v>226</v>
      </c>
      <c r="G142" t="s">
        <v>21</v>
      </c>
      <c r="H142" t="s">
        <v>108</v>
      </c>
      <c r="I142" s="2">
        <v>1575</v>
      </c>
      <c r="J142" t="str">
        <f t="shared" si="8"/>
        <v>Attiva</v>
      </c>
      <c r="N142">
        <v>0</v>
      </c>
      <c r="O142">
        <v>0</v>
      </c>
    </row>
    <row r="143" spans="1:15" x14ac:dyDescent="0.5">
      <c r="A143" s="1">
        <v>43677</v>
      </c>
      <c r="B143" s="69">
        <f t="shared" si="6"/>
        <v>7</v>
      </c>
      <c r="C143" s="1">
        <v>43585</v>
      </c>
      <c r="D143" s="69">
        <f t="shared" si="7"/>
        <v>4</v>
      </c>
      <c r="E143" t="s">
        <v>233</v>
      </c>
      <c r="F143" t="s">
        <v>234</v>
      </c>
      <c r="G143" t="s">
        <v>24</v>
      </c>
      <c r="H143" t="s">
        <v>107</v>
      </c>
      <c r="I143" s="2">
        <v>3003.15</v>
      </c>
      <c r="J143" t="str">
        <f t="shared" si="8"/>
        <v>Attiva</v>
      </c>
      <c r="N143">
        <v>0</v>
      </c>
      <c r="O143">
        <v>0</v>
      </c>
    </row>
    <row r="144" spans="1:15" x14ac:dyDescent="0.5">
      <c r="A144" s="1">
        <v>43677</v>
      </c>
      <c r="B144" s="69">
        <f t="shared" si="6"/>
        <v>7</v>
      </c>
      <c r="C144" s="1">
        <v>43585</v>
      </c>
      <c r="D144" s="69">
        <f t="shared" si="7"/>
        <v>4</v>
      </c>
      <c r="E144" t="s">
        <v>235</v>
      </c>
      <c r="F144" t="s">
        <v>236</v>
      </c>
      <c r="G144" t="s">
        <v>24</v>
      </c>
      <c r="H144" t="s">
        <v>107</v>
      </c>
      <c r="I144" s="2">
        <v>3375.85</v>
      </c>
      <c r="J144" t="str">
        <f t="shared" si="8"/>
        <v>Attiva</v>
      </c>
      <c r="N144">
        <v>0</v>
      </c>
      <c r="O144">
        <v>0</v>
      </c>
    </row>
    <row r="145" spans="1:15" x14ac:dyDescent="0.5">
      <c r="A145" s="1">
        <v>43677</v>
      </c>
      <c r="B145" s="69">
        <f t="shared" si="6"/>
        <v>7</v>
      </c>
      <c r="C145" s="1">
        <v>43585</v>
      </c>
      <c r="D145" s="69">
        <f t="shared" si="7"/>
        <v>4</v>
      </c>
      <c r="E145" t="s">
        <v>429</v>
      </c>
      <c r="F145" t="s">
        <v>430</v>
      </c>
      <c r="G145" t="s">
        <v>82</v>
      </c>
      <c r="H145" t="s">
        <v>107</v>
      </c>
      <c r="I145" s="2">
        <v>868.46</v>
      </c>
      <c r="J145" t="str">
        <f t="shared" si="8"/>
        <v>Attiva</v>
      </c>
      <c r="N145">
        <v>0</v>
      </c>
      <c r="O145">
        <v>0</v>
      </c>
    </row>
    <row r="146" spans="1:15" x14ac:dyDescent="0.5">
      <c r="A146" s="1">
        <v>43677</v>
      </c>
      <c r="B146" s="69">
        <f t="shared" si="6"/>
        <v>7</v>
      </c>
      <c r="C146" s="1">
        <v>43616</v>
      </c>
      <c r="D146" s="69">
        <f t="shared" si="7"/>
        <v>5</v>
      </c>
      <c r="E146" t="s">
        <v>372</v>
      </c>
      <c r="F146" t="s">
        <v>431</v>
      </c>
      <c r="G146" t="s">
        <v>26</v>
      </c>
      <c r="H146" t="s">
        <v>108</v>
      </c>
      <c r="I146" s="2">
        <v>450</v>
      </c>
      <c r="J146" t="str">
        <f t="shared" si="8"/>
        <v>Attiva</v>
      </c>
      <c r="N146">
        <v>0</v>
      </c>
      <c r="O146">
        <v>0</v>
      </c>
    </row>
    <row r="147" spans="1:15" x14ac:dyDescent="0.5">
      <c r="A147" s="1">
        <v>43677</v>
      </c>
      <c r="B147" s="69">
        <f t="shared" si="6"/>
        <v>7</v>
      </c>
      <c r="C147" s="1">
        <v>43616</v>
      </c>
      <c r="D147" s="69">
        <f t="shared" si="7"/>
        <v>5</v>
      </c>
      <c r="E147" t="s">
        <v>432</v>
      </c>
      <c r="F147" t="s">
        <v>433</v>
      </c>
      <c r="G147" t="s">
        <v>83</v>
      </c>
      <c r="H147" t="s">
        <v>108</v>
      </c>
      <c r="I147" s="2">
        <v>2880</v>
      </c>
      <c r="J147" t="str">
        <f t="shared" si="8"/>
        <v>Attiva</v>
      </c>
      <c r="N147">
        <v>0</v>
      </c>
      <c r="O147">
        <v>0</v>
      </c>
    </row>
    <row r="148" spans="1:15" x14ac:dyDescent="0.5">
      <c r="A148" s="1">
        <v>43677</v>
      </c>
      <c r="B148" s="69">
        <f t="shared" si="6"/>
        <v>7</v>
      </c>
      <c r="C148" s="1">
        <v>43616</v>
      </c>
      <c r="D148" s="69">
        <f t="shared" si="7"/>
        <v>5</v>
      </c>
      <c r="E148" t="s">
        <v>434</v>
      </c>
      <c r="F148" t="s">
        <v>435</v>
      </c>
      <c r="G148" t="s">
        <v>8</v>
      </c>
      <c r="H148" t="s">
        <v>108</v>
      </c>
      <c r="I148" s="2">
        <v>1308</v>
      </c>
      <c r="J148" t="str">
        <f t="shared" si="8"/>
        <v>Attiva</v>
      </c>
      <c r="N148">
        <v>0</v>
      </c>
      <c r="O148">
        <v>0</v>
      </c>
    </row>
    <row r="149" spans="1:15" x14ac:dyDescent="0.5">
      <c r="A149" s="1">
        <v>43677</v>
      </c>
      <c r="B149" s="69">
        <f t="shared" si="6"/>
        <v>7</v>
      </c>
      <c r="C149" s="1">
        <v>43496</v>
      </c>
      <c r="D149" s="69">
        <f t="shared" si="7"/>
        <v>1</v>
      </c>
      <c r="E149" t="s">
        <v>241</v>
      </c>
      <c r="F149" t="s">
        <v>242</v>
      </c>
      <c r="G149" t="s">
        <v>27</v>
      </c>
      <c r="H149" t="s">
        <v>106</v>
      </c>
      <c r="I149" s="2">
        <v>3666.67</v>
      </c>
      <c r="J149" t="str">
        <f t="shared" si="8"/>
        <v>Attiva</v>
      </c>
      <c r="N149">
        <v>0</v>
      </c>
      <c r="O149">
        <v>0</v>
      </c>
    </row>
    <row r="150" spans="1:15" x14ac:dyDescent="0.5">
      <c r="A150" s="1">
        <v>43677</v>
      </c>
      <c r="B150" s="69">
        <f t="shared" si="6"/>
        <v>7</v>
      </c>
      <c r="C150" s="1">
        <v>43524</v>
      </c>
      <c r="D150" s="69">
        <f t="shared" si="7"/>
        <v>2</v>
      </c>
      <c r="E150" t="s">
        <v>243</v>
      </c>
      <c r="F150" t="s">
        <v>244</v>
      </c>
      <c r="G150" t="s">
        <v>27</v>
      </c>
      <c r="H150" t="s">
        <v>106</v>
      </c>
      <c r="I150" s="2">
        <v>4890.0600000000004</v>
      </c>
      <c r="J150" t="str">
        <f t="shared" si="8"/>
        <v>Attiva</v>
      </c>
      <c r="N150">
        <v>0</v>
      </c>
      <c r="O150">
        <v>0</v>
      </c>
    </row>
    <row r="151" spans="1:15" x14ac:dyDescent="0.5">
      <c r="A151" s="1">
        <v>43677</v>
      </c>
      <c r="B151" s="69">
        <f t="shared" si="6"/>
        <v>7</v>
      </c>
      <c r="C151" s="1">
        <v>43585</v>
      </c>
      <c r="D151" s="69">
        <f t="shared" si="7"/>
        <v>4</v>
      </c>
      <c r="E151" t="s">
        <v>436</v>
      </c>
      <c r="F151" t="s">
        <v>437</v>
      </c>
      <c r="G151" t="s">
        <v>84</v>
      </c>
      <c r="H151" t="s">
        <v>107</v>
      </c>
      <c r="I151" s="2">
        <v>84.71</v>
      </c>
      <c r="J151" t="str">
        <f t="shared" si="8"/>
        <v>Attiva</v>
      </c>
      <c r="N151">
        <v>0</v>
      </c>
      <c r="O151">
        <v>0</v>
      </c>
    </row>
    <row r="152" spans="1:15" x14ac:dyDescent="0.5">
      <c r="A152" s="1">
        <v>43677</v>
      </c>
      <c r="B152" s="69">
        <f t="shared" si="6"/>
        <v>7</v>
      </c>
      <c r="C152" s="1">
        <v>43476</v>
      </c>
      <c r="D152" s="69">
        <f t="shared" si="7"/>
        <v>1</v>
      </c>
      <c r="E152" t="s">
        <v>249</v>
      </c>
      <c r="F152" t="s">
        <v>250</v>
      </c>
      <c r="G152" t="s">
        <v>29</v>
      </c>
      <c r="H152" t="s">
        <v>108</v>
      </c>
      <c r="I152" s="2">
        <v>2500</v>
      </c>
      <c r="J152" t="str">
        <f t="shared" si="8"/>
        <v>Attiva</v>
      </c>
      <c r="N152">
        <v>0</v>
      </c>
      <c r="O152">
        <v>0</v>
      </c>
    </row>
    <row r="153" spans="1:15" x14ac:dyDescent="0.5">
      <c r="A153" s="1">
        <v>43677</v>
      </c>
      <c r="B153" s="69">
        <f t="shared" si="6"/>
        <v>7</v>
      </c>
      <c r="C153" s="1">
        <v>43400</v>
      </c>
      <c r="D153" s="69">
        <f t="shared" si="7"/>
        <v>10</v>
      </c>
      <c r="E153" t="s">
        <v>251</v>
      </c>
      <c r="F153" t="s">
        <v>252</v>
      </c>
      <c r="G153" t="s">
        <v>29</v>
      </c>
      <c r="H153" t="s">
        <v>106</v>
      </c>
      <c r="I153" s="2">
        <v>534.78</v>
      </c>
      <c r="J153" t="str">
        <f t="shared" si="8"/>
        <v>Attiva</v>
      </c>
      <c r="N153">
        <v>0</v>
      </c>
      <c r="O153">
        <v>0</v>
      </c>
    </row>
    <row r="154" spans="1:15" x14ac:dyDescent="0.5">
      <c r="A154" s="1">
        <v>43677</v>
      </c>
      <c r="B154" s="69">
        <f t="shared" si="6"/>
        <v>7</v>
      </c>
      <c r="C154" s="1">
        <v>43400</v>
      </c>
      <c r="D154" s="69">
        <f t="shared" si="7"/>
        <v>10</v>
      </c>
      <c r="E154" t="s">
        <v>253</v>
      </c>
      <c r="F154" t="s">
        <v>254</v>
      </c>
      <c r="G154" t="s">
        <v>29</v>
      </c>
      <c r="H154" t="s">
        <v>106</v>
      </c>
      <c r="I154" s="2">
        <v>1282.43</v>
      </c>
      <c r="J154" t="str">
        <f t="shared" si="8"/>
        <v>Attiva</v>
      </c>
      <c r="N154">
        <v>0</v>
      </c>
      <c r="O154">
        <v>0</v>
      </c>
    </row>
    <row r="155" spans="1:15" x14ac:dyDescent="0.5">
      <c r="A155" s="1">
        <v>43677</v>
      </c>
      <c r="B155" s="69">
        <f t="shared" si="6"/>
        <v>7</v>
      </c>
      <c r="C155" s="1">
        <v>43585</v>
      </c>
      <c r="D155" s="69">
        <f t="shared" si="7"/>
        <v>4</v>
      </c>
      <c r="E155" t="s">
        <v>438</v>
      </c>
      <c r="F155" t="s">
        <v>439</v>
      </c>
      <c r="G155" t="s">
        <v>29</v>
      </c>
      <c r="H155" t="s">
        <v>107</v>
      </c>
      <c r="I155" s="2">
        <v>1384.64</v>
      </c>
      <c r="J155" t="str">
        <f t="shared" si="8"/>
        <v>Attiva</v>
      </c>
      <c r="N155">
        <v>0</v>
      </c>
      <c r="O155">
        <v>0</v>
      </c>
    </row>
    <row r="156" spans="1:15" x14ac:dyDescent="0.5">
      <c r="A156" s="1">
        <v>43677</v>
      </c>
      <c r="B156" s="69">
        <f t="shared" si="6"/>
        <v>7</v>
      </c>
      <c r="C156" s="1">
        <v>43400</v>
      </c>
      <c r="D156" s="69">
        <f t="shared" si="7"/>
        <v>10</v>
      </c>
      <c r="E156" t="s">
        <v>255</v>
      </c>
      <c r="F156" t="s">
        <v>256</v>
      </c>
      <c r="G156" t="s">
        <v>29</v>
      </c>
      <c r="H156" t="s">
        <v>106</v>
      </c>
      <c r="I156" s="2">
        <v>1820.06</v>
      </c>
      <c r="J156" t="str">
        <f t="shared" si="8"/>
        <v>Attiva</v>
      </c>
      <c r="N156">
        <v>0</v>
      </c>
      <c r="O156">
        <v>0</v>
      </c>
    </row>
    <row r="157" spans="1:15" x14ac:dyDescent="0.5">
      <c r="A157" s="1">
        <v>43677</v>
      </c>
      <c r="B157" s="69">
        <f t="shared" si="6"/>
        <v>7</v>
      </c>
      <c r="C157" s="1">
        <v>43136</v>
      </c>
      <c r="D157" s="69">
        <f t="shared" si="7"/>
        <v>2</v>
      </c>
      <c r="E157" t="s">
        <v>257</v>
      </c>
      <c r="F157" t="s">
        <v>258</v>
      </c>
      <c r="G157" t="s">
        <v>30</v>
      </c>
      <c r="H157" t="s">
        <v>106</v>
      </c>
      <c r="I157" s="2">
        <v>2100</v>
      </c>
      <c r="J157" t="str">
        <f t="shared" si="8"/>
        <v>Attiva</v>
      </c>
      <c r="N157">
        <v>0</v>
      </c>
      <c r="O157">
        <v>0</v>
      </c>
    </row>
    <row r="158" spans="1:15" x14ac:dyDescent="0.5">
      <c r="A158" s="1">
        <v>43677</v>
      </c>
      <c r="B158" s="69">
        <f t="shared" si="6"/>
        <v>7</v>
      </c>
      <c r="C158" s="1">
        <v>43616</v>
      </c>
      <c r="D158" s="69">
        <f t="shared" si="7"/>
        <v>5</v>
      </c>
      <c r="E158" t="s">
        <v>440</v>
      </c>
      <c r="F158" t="s">
        <v>441</v>
      </c>
      <c r="G158" t="s">
        <v>30</v>
      </c>
      <c r="H158" t="s">
        <v>108</v>
      </c>
      <c r="I158" s="2">
        <v>725.4</v>
      </c>
      <c r="J158" t="str">
        <f t="shared" si="8"/>
        <v>Attiva</v>
      </c>
      <c r="N158">
        <v>0</v>
      </c>
      <c r="O158">
        <v>0</v>
      </c>
    </row>
    <row r="159" spans="1:15" x14ac:dyDescent="0.5">
      <c r="A159" s="1">
        <v>43677</v>
      </c>
      <c r="B159" s="69">
        <f t="shared" si="6"/>
        <v>7</v>
      </c>
      <c r="C159" s="1">
        <v>43616</v>
      </c>
      <c r="D159" s="69">
        <f t="shared" si="7"/>
        <v>5</v>
      </c>
      <c r="E159" t="s">
        <v>345</v>
      </c>
      <c r="F159" t="s">
        <v>442</v>
      </c>
      <c r="G159" t="s">
        <v>31</v>
      </c>
      <c r="H159" t="s">
        <v>108</v>
      </c>
      <c r="I159" s="2">
        <v>1536.36</v>
      </c>
      <c r="J159" t="str">
        <f t="shared" si="8"/>
        <v>Attiva</v>
      </c>
      <c r="N159">
        <v>0</v>
      </c>
      <c r="O159">
        <v>0</v>
      </c>
    </row>
    <row r="160" spans="1:15" x14ac:dyDescent="0.5">
      <c r="A160" s="1">
        <v>43677</v>
      </c>
      <c r="B160" s="69">
        <f t="shared" si="6"/>
        <v>7</v>
      </c>
      <c r="C160" s="1">
        <v>43385</v>
      </c>
      <c r="D160" s="69">
        <f t="shared" si="7"/>
        <v>10</v>
      </c>
      <c r="E160" t="s">
        <v>263</v>
      </c>
      <c r="F160" t="s">
        <v>264</v>
      </c>
      <c r="G160" t="s">
        <v>32</v>
      </c>
      <c r="H160" t="s">
        <v>106</v>
      </c>
      <c r="I160" s="2">
        <v>500</v>
      </c>
      <c r="J160" t="str">
        <f t="shared" si="8"/>
        <v>Attiva</v>
      </c>
      <c r="N160">
        <v>0</v>
      </c>
      <c r="O160">
        <v>0</v>
      </c>
    </row>
    <row r="161" spans="1:15" x14ac:dyDescent="0.5">
      <c r="A161" s="1">
        <v>43677</v>
      </c>
      <c r="B161" s="69">
        <f t="shared" si="6"/>
        <v>7</v>
      </c>
      <c r="C161" s="1">
        <v>43385</v>
      </c>
      <c r="D161" s="69">
        <f t="shared" si="7"/>
        <v>10</v>
      </c>
      <c r="E161" t="s">
        <v>265</v>
      </c>
      <c r="F161" t="s">
        <v>266</v>
      </c>
      <c r="G161" t="s">
        <v>33</v>
      </c>
      <c r="H161" t="s">
        <v>106</v>
      </c>
      <c r="I161" s="2">
        <v>5300</v>
      </c>
      <c r="J161" t="str">
        <f t="shared" si="8"/>
        <v>Attiva</v>
      </c>
      <c r="N161">
        <v>0</v>
      </c>
      <c r="O161">
        <v>0</v>
      </c>
    </row>
    <row r="162" spans="1:15" x14ac:dyDescent="0.5">
      <c r="A162" s="1">
        <v>43677</v>
      </c>
      <c r="B162" s="69">
        <f t="shared" si="6"/>
        <v>7</v>
      </c>
      <c r="C162" s="1">
        <v>43496</v>
      </c>
      <c r="D162" s="69">
        <f t="shared" si="7"/>
        <v>1</v>
      </c>
      <c r="E162" t="s">
        <v>267</v>
      </c>
      <c r="F162" t="s">
        <v>268</v>
      </c>
      <c r="G162" t="s">
        <v>34</v>
      </c>
      <c r="H162" t="s">
        <v>106</v>
      </c>
      <c r="I162" s="2">
        <v>4285.71</v>
      </c>
      <c r="J162" t="str">
        <f t="shared" si="8"/>
        <v>Attiva</v>
      </c>
      <c r="N162">
        <v>0</v>
      </c>
      <c r="O162">
        <v>0</v>
      </c>
    </row>
    <row r="163" spans="1:15" x14ac:dyDescent="0.5">
      <c r="A163" s="1">
        <v>43677</v>
      </c>
      <c r="B163" s="69">
        <f t="shared" si="6"/>
        <v>7</v>
      </c>
      <c r="C163" s="1">
        <v>43524</v>
      </c>
      <c r="D163" s="69">
        <f t="shared" si="7"/>
        <v>2</v>
      </c>
      <c r="E163" t="s">
        <v>269</v>
      </c>
      <c r="F163" t="s">
        <v>270</v>
      </c>
      <c r="G163" t="s">
        <v>35</v>
      </c>
      <c r="H163" t="s">
        <v>106</v>
      </c>
      <c r="I163" s="2">
        <v>2610</v>
      </c>
      <c r="J163" t="str">
        <f t="shared" si="8"/>
        <v>Attiva</v>
      </c>
      <c r="N163">
        <v>0</v>
      </c>
      <c r="O163">
        <v>0</v>
      </c>
    </row>
    <row r="164" spans="1:15" x14ac:dyDescent="0.5">
      <c r="A164" s="1">
        <v>43677</v>
      </c>
      <c r="B164" s="69">
        <f t="shared" si="6"/>
        <v>7</v>
      </c>
      <c r="C164" s="1">
        <v>43585</v>
      </c>
      <c r="D164" s="69">
        <f t="shared" si="7"/>
        <v>4</v>
      </c>
      <c r="E164" t="s">
        <v>443</v>
      </c>
      <c r="F164" t="s">
        <v>444</v>
      </c>
      <c r="G164" t="s">
        <v>36</v>
      </c>
      <c r="H164" t="s">
        <v>106</v>
      </c>
      <c r="I164" s="2">
        <v>-3210.88</v>
      </c>
      <c r="J164" t="str">
        <f t="shared" si="8"/>
        <v>Passiva</v>
      </c>
      <c r="N164">
        <v>0</v>
      </c>
      <c r="O164">
        <v>0</v>
      </c>
    </row>
    <row r="165" spans="1:15" x14ac:dyDescent="0.5">
      <c r="A165" s="1">
        <v>43677</v>
      </c>
      <c r="B165" s="69">
        <f t="shared" si="6"/>
        <v>7</v>
      </c>
      <c r="C165" s="1">
        <v>43581</v>
      </c>
      <c r="D165" s="69">
        <f t="shared" si="7"/>
        <v>4</v>
      </c>
      <c r="E165" t="s">
        <v>445</v>
      </c>
      <c r="F165" t="s">
        <v>349</v>
      </c>
      <c r="G165" t="s">
        <v>85</v>
      </c>
      <c r="H165" t="s">
        <v>106</v>
      </c>
      <c r="I165" s="2">
        <v>-168000</v>
      </c>
      <c r="J165" t="str">
        <f t="shared" si="8"/>
        <v>Passiva</v>
      </c>
      <c r="N165">
        <v>0</v>
      </c>
      <c r="O165">
        <v>0</v>
      </c>
    </row>
    <row r="166" spans="1:15" x14ac:dyDescent="0.5">
      <c r="A166" s="1">
        <v>43677</v>
      </c>
      <c r="B166" s="69">
        <f t="shared" si="6"/>
        <v>7</v>
      </c>
      <c r="C166" s="1">
        <v>43555</v>
      </c>
      <c r="D166" s="69">
        <f t="shared" si="7"/>
        <v>3</v>
      </c>
      <c r="E166" t="s">
        <v>446</v>
      </c>
      <c r="F166" t="s">
        <v>447</v>
      </c>
      <c r="G166" t="s">
        <v>86</v>
      </c>
      <c r="H166" t="s">
        <v>106</v>
      </c>
      <c r="I166" s="2">
        <v>-2912.36</v>
      </c>
      <c r="J166" t="str">
        <f t="shared" si="8"/>
        <v>Passiva</v>
      </c>
      <c r="N166">
        <v>0</v>
      </c>
      <c r="O166">
        <v>0</v>
      </c>
    </row>
    <row r="167" spans="1:15" x14ac:dyDescent="0.5">
      <c r="A167" s="1">
        <v>43677</v>
      </c>
      <c r="B167" s="69">
        <f t="shared" si="6"/>
        <v>7</v>
      </c>
      <c r="C167" s="1">
        <v>43616</v>
      </c>
      <c r="D167" s="69">
        <f t="shared" si="7"/>
        <v>5</v>
      </c>
      <c r="E167" t="s">
        <v>448</v>
      </c>
      <c r="F167" t="s">
        <v>449</v>
      </c>
      <c r="G167" t="s">
        <v>87</v>
      </c>
      <c r="H167" t="s">
        <v>106</v>
      </c>
      <c r="I167" s="2">
        <v>-216</v>
      </c>
      <c r="J167" t="str">
        <f t="shared" si="8"/>
        <v>Passiva</v>
      </c>
      <c r="N167">
        <v>0</v>
      </c>
      <c r="O167">
        <v>0</v>
      </c>
    </row>
    <row r="168" spans="1:15" x14ac:dyDescent="0.5">
      <c r="A168" s="1">
        <v>43677</v>
      </c>
      <c r="B168" s="69">
        <f t="shared" si="6"/>
        <v>7</v>
      </c>
      <c r="C168" s="1">
        <v>43581</v>
      </c>
      <c r="D168" s="69">
        <f t="shared" si="7"/>
        <v>4</v>
      </c>
      <c r="E168" t="s">
        <v>450</v>
      </c>
      <c r="F168" t="s">
        <v>451</v>
      </c>
      <c r="G168" t="s">
        <v>38</v>
      </c>
      <c r="H168" t="s">
        <v>106</v>
      </c>
      <c r="I168" s="2">
        <v>-768.17</v>
      </c>
      <c r="J168" t="str">
        <f t="shared" si="8"/>
        <v>Passiva</v>
      </c>
      <c r="N168">
        <v>0</v>
      </c>
      <c r="O168">
        <v>0</v>
      </c>
    </row>
    <row r="169" spans="1:15" x14ac:dyDescent="0.5">
      <c r="A169" s="1">
        <v>43677</v>
      </c>
      <c r="B169" s="69">
        <f t="shared" si="6"/>
        <v>7</v>
      </c>
      <c r="C169" s="1">
        <v>43458</v>
      </c>
      <c r="D169" s="69">
        <f t="shared" si="7"/>
        <v>12</v>
      </c>
      <c r="E169" t="s">
        <v>277</v>
      </c>
      <c r="F169" t="s">
        <v>278</v>
      </c>
      <c r="G169" t="s">
        <v>38</v>
      </c>
      <c r="H169" t="s">
        <v>106</v>
      </c>
      <c r="I169" s="2">
        <v>-4680</v>
      </c>
      <c r="J169" t="str">
        <f t="shared" si="8"/>
        <v>Passiva</v>
      </c>
      <c r="N169">
        <v>0</v>
      </c>
      <c r="O169">
        <v>0</v>
      </c>
    </row>
    <row r="170" spans="1:15" x14ac:dyDescent="0.5">
      <c r="A170" s="1">
        <v>43677</v>
      </c>
      <c r="B170" s="69">
        <f t="shared" si="6"/>
        <v>7</v>
      </c>
      <c r="C170" s="1">
        <v>43584</v>
      </c>
      <c r="D170" s="69">
        <f t="shared" si="7"/>
        <v>4</v>
      </c>
      <c r="E170" t="s">
        <v>452</v>
      </c>
      <c r="F170" t="s">
        <v>453</v>
      </c>
      <c r="G170" t="s">
        <v>39</v>
      </c>
      <c r="H170" t="s">
        <v>106</v>
      </c>
      <c r="I170" s="2">
        <v>-1709.93</v>
      </c>
      <c r="J170" t="str">
        <f t="shared" si="8"/>
        <v>Passiva</v>
      </c>
      <c r="N170">
        <v>0</v>
      </c>
      <c r="O170">
        <v>0</v>
      </c>
    </row>
    <row r="171" spans="1:15" x14ac:dyDescent="0.5">
      <c r="A171" s="1">
        <v>43677</v>
      </c>
      <c r="B171" s="69">
        <f t="shared" si="6"/>
        <v>7</v>
      </c>
      <c r="C171" s="1">
        <v>43555</v>
      </c>
      <c r="D171" s="69">
        <f t="shared" si="7"/>
        <v>3</v>
      </c>
      <c r="E171" t="s">
        <v>454</v>
      </c>
      <c r="F171" t="s">
        <v>455</v>
      </c>
      <c r="G171" t="s">
        <v>40</v>
      </c>
      <c r="H171" t="s">
        <v>106</v>
      </c>
      <c r="I171" s="2">
        <v>-1059.5999999999999</v>
      </c>
      <c r="J171" t="str">
        <f t="shared" si="8"/>
        <v>Passiva</v>
      </c>
      <c r="N171">
        <v>0</v>
      </c>
      <c r="O171">
        <v>0</v>
      </c>
    </row>
    <row r="172" spans="1:15" x14ac:dyDescent="0.5">
      <c r="A172" s="1">
        <v>43677</v>
      </c>
      <c r="B172" s="69">
        <f t="shared" si="6"/>
        <v>7</v>
      </c>
      <c r="C172" s="1">
        <v>43616</v>
      </c>
      <c r="D172" s="69">
        <f t="shared" si="7"/>
        <v>5</v>
      </c>
      <c r="E172" t="s">
        <v>456</v>
      </c>
      <c r="F172" t="s">
        <v>457</v>
      </c>
      <c r="G172" t="s">
        <v>41</v>
      </c>
      <c r="H172" t="s">
        <v>106</v>
      </c>
      <c r="I172" s="2">
        <v>-741.12</v>
      </c>
      <c r="J172" t="str">
        <f t="shared" si="8"/>
        <v>Passiva</v>
      </c>
      <c r="N172">
        <v>0</v>
      </c>
      <c r="O172">
        <v>0</v>
      </c>
    </row>
    <row r="173" spans="1:15" x14ac:dyDescent="0.5">
      <c r="A173" s="1">
        <v>43677</v>
      </c>
      <c r="B173" s="69">
        <f t="shared" si="6"/>
        <v>7</v>
      </c>
      <c r="C173" s="1">
        <v>43570</v>
      </c>
      <c r="D173" s="69">
        <f t="shared" si="7"/>
        <v>4</v>
      </c>
      <c r="E173" t="s">
        <v>458</v>
      </c>
      <c r="F173" t="s">
        <v>459</v>
      </c>
      <c r="G173" t="s">
        <v>88</v>
      </c>
      <c r="H173" t="s">
        <v>108</v>
      </c>
      <c r="I173" s="2">
        <v>-847.2</v>
      </c>
      <c r="J173" t="str">
        <f t="shared" si="8"/>
        <v>Passiva</v>
      </c>
      <c r="N173">
        <v>0</v>
      </c>
      <c r="O173">
        <v>0</v>
      </c>
    </row>
    <row r="174" spans="1:15" x14ac:dyDescent="0.5">
      <c r="A174" s="1">
        <v>43677</v>
      </c>
      <c r="B174" s="69">
        <f t="shared" si="6"/>
        <v>7</v>
      </c>
      <c r="C174" s="1">
        <v>43555</v>
      </c>
      <c r="D174" s="69">
        <f t="shared" si="7"/>
        <v>3</v>
      </c>
      <c r="E174" t="s">
        <v>460</v>
      </c>
      <c r="F174" t="s">
        <v>461</v>
      </c>
      <c r="G174" t="s">
        <v>14</v>
      </c>
      <c r="H174" t="s">
        <v>106</v>
      </c>
      <c r="I174" s="2">
        <v>-13906.04</v>
      </c>
      <c r="J174" t="str">
        <f t="shared" si="8"/>
        <v>Passiva</v>
      </c>
      <c r="N174">
        <v>0</v>
      </c>
      <c r="O174">
        <v>0</v>
      </c>
    </row>
    <row r="175" spans="1:15" x14ac:dyDescent="0.5">
      <c r="A175" s="1">
        <v>43677</v>
      </c>
      <c r="B175" s="69">
        <f t="shared" si="6"/>
        <v>7</v>
      </c>
      <c r="C175" s="1">
        <v>43524</v>
      </c>
      <c r="D175" s="69">
        <f t="shared" si="7"/>
        <v>2</v>
      </c>
      <c r="E175" t="s">
        <v>263</v>
      </c>
      <c r="F175" t="s">
        <v>301</v>
      </c>
      <c r="G175" t="s">
        <v>14</v>
      </c>
      <c r="H175" t="s">
        <v>106</v>
      </c>
      <c r="I175" s="2">
        <v>-6780.19</v>
      </c>
      <c r="J175" t="str">
        <f t="shared" si="8"/>
        <v>Passiva</v>
      </c>
      <c r="N175">
        <v>0</v>
      </c>
      <c r="O175">
        <v>0</v>
      </c>
    </row>
    <row r="176" spans="1:15" x14ac:dyDescent="0.5">
      <c r="A176" s="1">
        <v>43677</v>
      </c>
      <c r="B176" s="69">
        <f t="shared" si="6"/>
        <v>7</v>
      </c>
      <c r="C176" s="1">
        <v>43507</v>
      </c>
      <c r="D176" s="69">
        <f t="shared" si="7"/>
        <v>2</v>
      </c>
      <c r="E176" t="s">
        <v>302</v>
      </c>
      <c r="F176" t="s">
        <v>303</v>
      </c>
      <c r="G176" t="s">
        <v>14</v>
      </c>
      <c r="H176" t="s">
        <v>106</v>
      </c>
      <c r="I176" s="2">
        <v>-514.35</v>
      </c>
      <c r="J176" t="str">
        <f t="shared" si="8"/>
        <v>Passiva</v>
      </c>
      <c r="N176">
        <v>0</v>
      </c>
      <c r="O176">
        <v>0</v>
      </c>
    </row>
    <row r="177" spans="1:15" x14ac:dyDescent="0.5">
      <c r="A177" s="1">
        <v>43677</v>
      </c>
      <c r="B177" s="69">
        <f t="shared" si="6"/>
        <v>7</v>
      </c>
      <c r="C177" s="1">
        <v>43555</v>
      </c>
      <c r="D177" s="69">
        <f t="shared" si="7"/>
        <v>3</v>
      </c>
      <c r="E177" t="s">
        <v>209</v>
      </c>
      <c r="F177" t="s">
        <v>462</v>
      </c>
      <c r="G177" t="s">
        <v>14</v>
      </c>
      <c r="H177" t="s">
        <v>106</v>
      </c>
      <c r="I177" s="2">
        <v>-488.88</v>
      </c>
      <c r="J177" t="str">
        <f t="shared" si="8"/>
        <v>Passiva</v>
      </c>
      <c r="N177">
        <v>0</v>
      </c>
      <c r="O177">
        <v>0</v>
      </c>
    </row>
    <row r="178" spans="1:15" x14ac:dyDescent="0.5">
      <c r="A178" s="1">
        <v>43677</v>
      </c>
      <c r="B178" s="69">
        <f t="shared" si="6"/>
        <v>7</v>
      </c>
      <c r="C178" s="1">
        <v>43554</v>
      </c>
      <c r="D178" s="69">
        <f t="shared" si="7"/>
        <v>3</v>
      </c>
      <c r="E178" t="s">
        <v>463</v>
      </c>
      <c r="F178" t="s">
        <v>464</v>
      </c>
      <c r="G178" t="s">
        <v>42</v>
      </c>
      <c r="H178" t="s">
        <v>106</v>
      </c>
      <c r="I178" s="2">
        <v>-3451.8</v>
      </c>
      <c r="J178" t="str">
        <f t="shared" si="8"/>
        <v>Passiva</v>
      </c>
      <c r="N178">
        <v>0</v>
      </c>
      <c r="O178">
        <v>0</v>
      </c>
    </row>
    <row r="179" spans="1:15" x14ac:dyDescent="0.5">
      <c r="A179" s="1">
        <v>43677</v>
      </c>
      <c r="B179" s="69">
        <f t="shared" si="6"/>
        <v>7</v>
      </c>
      <c r="C179" s="1">
        <v>43585</v>
      </c>
      <c r="D179" s="69">
        <f t="shared" si="7"/>
        <v>4</v>
      </c>
      <c r="E179" t="s">
        <v>465</v>
      </c>
      <c r="F179" t="s">
        <v>466</v>
      </c>
      <c r="G179" t="s">
        <v>43</v>
      </c>
      <c r="H179" t="s">
        <v>108</v>
      </c>
      <c r="I179" s="2">
        <v>-496.16</v>
      </c>
      <c r="J179" t="str">
        <f t="shared" si="8"/>
        <v>Passiva</v>
      </c>
      <c r="N179">
        <v>0</v>
      </c>
      <c r="O179">
        <v>0</v>
      </c>
    </row>
    <row r="180" spans="1:15" x14ac:dyDescent="0.5">
      <c r="A180" s="1">
        <v>43677</v>
      </c>
      <c r="B180" s="69">
        <f t="shared" si="6"/>
        <v>7</v>
      </c>
      <c r="C180" s="1">
        <v>43612</v>
      </c>
      <c r="D180" s="69">
        <f t="shared" si="7"/>
        <v>5</v>
      </c>
      <c r="E180" t="s">
        <v>467</v>
      </c>
      <c r="F180" t="s">
        <v>468</v>
      </c>
      <c r="G180" t="s">
        <v>89</v>
      </c>
      <c r="H180" t="s">
        <v>106</v>
      </c>
      <c r="I180" s="2">
        <v>-610.24</v>
      </c>
      <c r="J180" t="str">
        <f t="shared" si="8"/>
        <v>Passiva</v>
      </c>
      <c r="N180">
        <v>0</v>
      </c>
      <c r="O180">
        <v>0</v>
      </c>
    </row>
    <row r="181" spans="1:15" x14ac:dyDescent="0.5">
      <c r="A181" s="1">
        <v>43677</v>
      </c>
      <c r="B181" s="69">
        <f t="shared" si="6"/>
        <v>7</v>
      </c>
      <c r="C181" s="1">
        <v>43496</v>
      </c>
      <c r="D181" s="69">
        <f t="shared" si="7"/>
        <v>1</v>
      </c>
      <c r="E181" t="s">
        <v>469</v>
      </c>
      <c r="F181" t="s">
        <v>470</v>
      </c>
      <c r="G181" t="s">
        <v>20</v>
      </c>
      <c r="H181" t="s">
        <v>106</v>
      </c>
      <c r="I181" s="2">
        <v>-4750</v>
      </c>
      <c r="J181" t="str">
        <f t="shared" si="8"/>
        <v>Passiva</v>
      </c>
      <c r="N181">
        <v>0</v>
      </c>
      <c r="O181">
        <v>0</v>
      </c>
    </row>
    <row r="182" spans="1:15" x14ac:dyDescent="0.5">
      <c r="A182" s="1">
        <v>43677</v>
      </c>
      <c r="B182" s="69">
        <f t="shared" si="6"/>
        <v>7</v>
      </c>
      <c r="C182" s="1">
        <v>43454</v>
      </c>
      <c r="D182" s="69">
        <f t="shared" si="7"/>
        <v>12</v>
      </c>
      <c r="E182" t="s">
        <v>471</v>
      </c>
      <c r="F182" t="s">
        <v>472</v>
      </c>
      <c r="G182" t="s">
        <v>20</v>
      </c>
      <c r="H182" t="s">
        <v>106</v>
      </c>
      <c r="I182" s="2">
        <v>-36218.76</v>
      </c>
      <c r="J182" t="str">
        <f t="shared" si="8"/>
        <v>Passiva</v>
      </c>
      <c r="N182">
        <v>0</v>
      </c>
      <c r="O182">
        <v>0</v>
      </c>
    </row>
    <row r="183" spans="1:15" x14ac:dyDescent="0.5">
      <c r="A183" s="1">
        <v>43677</v>
      </c>
      <c r="B183" s="69">
        <f t="shared" si="6"/>
        <v>7</v>
      </c>
      <c r="C183" s="1">
        <v>43555</v>
      </c>
      <c r="D183" s="69">
        <f t="shared" si="7"/>
        <v>3</v>
      </c>
      <c r="E183" t="s">
        <v>473</v>
      </c>
      <c r="F183" t="s">
        <v>474</v>
      </c>
      <c r="G183" t="s">
        <v>44</v>
      </c>
      <c r="H183" t="s">
        <v>106</v>
      </c>
      <c r="I183" s="2">
        <v>-316.68</v>
      </c>
      <c r="J183" t="str">
        <f t="shared" si="8"/>
        <v>Passiva</v>
      </c>
      <c r="N183">
        <v>0</v>
      </c>
      <c r="O183">
        <v>0</v>
      </c>
    </row>
    <row r="184" spans="1:15" x14ac:dyDescent="0.5">
      <c r="A184" s="1">
        <v>43677</v>
      </c>
      <c r="B184" s="69">
        <f t="shared" si="6"/>
        <v>7</v>
      </c>
      <c r="C184" s="1">
        <v>43573</v>
      </c>
      <c r="D184" s="69">
        <f t="shared" si="7"/>
        <v>4</v>
      </c>
      <c r="E184" t="s">
        <v>475</v>
      </c>
      <c r="F184" t="s">
        <v>476</v>
      </c>
      <c r="G184" t="s">
        <v>49</v>
      </c>
      <c r="H184" t="s">
        <v>108</v>
      </c>
      <c r="I184" s="2">
        <v>-195</v>
      </c>
      <c r="J184" t="str">
        <f t="shared" si="8"/>
        <v>Passiva</v>
      </c>
      <c r="N184">
        <v>0</v>
      </c>
      <c r="O184">
        <v>0</v>
      </c>
    </row>
    <row r="185" spans="1:15" x14ac:dyDescent="0.5">
      <c r="A185" s="1">
        <v>43677</v>
      </c>
      <c r="B185" s="69">
        <f t="shared" si="6"/>
        <v>7</v>
      </c>
      <c r="C185" s="1">
        <v>43582</v>
      </c>
      <c r="D185" s="69">
        <f t="shared" si="7"/>
        <v>4</v>
      </c>
      <c r="E185" t="s">
        <v>477</v>
      </c>
      <c r="F185" t="s">
        <v>478</v>
      </c>
      <c r="G185" t="s">
        <v>50</v>
      </c>
      <c r="H185" t="s">
        <v>106</v>
      </c>
      <c r="I185" s="2">
        <v>-340.21</v>
      </c>
      <c r="J185" t="str">
        <f t="shared" si="8"/>
        <v>Passiva</v>
      </c>
      <c r="N185">
        <v>0</v>
      </c>
      <c r="O185">
        <v>0</v>
      </c>
    </row>
    <row r="186" spans="1:15" x14ac:dyDescent="0.5">
      <c r="A186" s="1">
        <v>43677</v>
      </c>
      <c r="B186" s="69">
        <f t="shared" si="6"/>
        <v>7</v>
      </c>
      <c r="C186" s="1">
        <v>43523</v>
      </c>
      <c r="D186" s="69">
        <f t="shared" si="7"/>
        <v>2</v>
      </c>
      <c r="E186" t="s">
        <v>479</v>
      </c>
      <c r="F186" t="s">
        <v>480</v>
      </c>
      <c r="G186" t="s">
        <v>50</v>
      </c>
      <c r="H186" t="s">
        <v>106</v>
      </c>
      <c r="I186" s="2">
        <v>-260.27999999999997</v>
      </c>
      <c r="J186" t="str">
        <f t="shared" si="8"/>
        <v>Passiva</v>
      </c>
      <c r="N186">
        <v>0</v>
      </c>
      <c r="O186">
        <v>0</v>
      </c>
    </row>
    <row r="187" spans="1:15" x14ac:dyDescent="0.5">
      <c r="A187" s="1">
        <v>43677</v>
      </c>
      <c r="B187" s="69">
        <f t="shared" si="6"/>
        <v>7</v>
      </c>
      <c r="C187" s="1">
        <v>43585</v>
      </c>
      <c r="D187" s="69">
        <f t="shared" si="7"/>
        <v>4</v>
      </c>
      <c r="E187" t="s">
        <v>481</v>
      </c>
      <c r="F187" t="s">
        <v>482</v>
      </c>
      <c r="G187" t="s">
        <v>50</v>
      </c>
      <c r="H187" t="s">
        <v>106</v>
      </c>
      <c r="I187" s="2">
        <v>-711.87</v>
      </c>
      <c r="J187" t="str">
        <f t="shared" si="8"/>
        <v>Passiva</v>
      </c>
      <c r="N187">
        <v>0</v>
      </c>
      <c r="O187">
        <v>0</v>
      </c>
    </row>
    <row r="188" spans="1:15" x14ac:dyDescent="0.5">
      <c r="A188" s="1">
        <v>43677</v>
      </c>
      <c r="B188" s="69">
        <f t="shared" si="6"/>
        <v>7</v>
      </c>
      <c r="C188" s="1">
        <v>43585</v>
      </c>
      <c r="D188" s="69">
        <f t="shared" si="7"/>
        <v>4</v>
      </c>
      <c r="E188" t="s">
        <v>483</v>
      </c>
      <c r="F188" t="s">
        <v>484</v>
      </c>
      <c r="G188" t="s">
        <v>52</v>
      </c>
      <c r="H188" t="s">
        <v>106</v>
      </c>
      <c r="I188" s="2">
        <v>-3190</v>
      </c>
      <c r="J188" t="str">
        <f t="shared" si="8"/>
        <v>Passiva</v>
      </c>
      <c r="N188">
        <v>0</v>
      </c>
      <c r="O188">
        <v>0</v>
      </c>
    </row>
    <row r="189" spans="1:15" x14ac:dyDescent="0.5">
      <c r="A189" s="1">
        <v>43677</v>
      </c>
      <c r="B189" s="69">
        <f t="shared" si="6"/>
        <v>7</v>
      </c>
      <c r="C189" s="1">
        <v>43555</v>
      </c>
      <c r="D189" s="69">
        <f t="shared" si="7"/>
        <v>3</v>
      </c>
      <c r="E189" t="s">
        <v>485</v>
      </c>
      <c r="F189" t="s">
        <v>486</v>
      </c>
      <c r="G189" t="s">
        <v>53</v>
      </c>
      <c r="H189" t="s">
        <v>106</v>
      </c>
      <c r="I189" s="2">
        <v>-8094</v>
      </c>
      <c r="J189" t="str">
        <f t="shared" si="8"/>
        <v>Passiva</v>
      </c>
      <c r="N189">
        <v>0</v>
      </c>
      <c r="O189">
        <v>0</v>
      </c>
    </row>
    <row r="190" spans="1:15" x14ac:dyDescent="0.5">
      <c r="A190" s="1">
        <v>43677</v>
      </c>
      <c r="B190" s="69">
        <f t="shared" si="6"/>
        <v>7</v>
      </c>
      <c r="C190" s="1">
        <v>43602</v>
      </c>
      <c r="D190" s="69">
        <f t="shared" si="7"/>
        <v>5</v>
      </c>
      <c r="E190" t="s">
        <v>487</v>
      </c>
      <c r="F190" t="s">
        <v>416</v>
      </c>
      <c r="G190" t="s">
        <v>90</v>
      </c>
      <c r="H190" t="s">
        <v>106</v>
      </c>
      <c r="I190" s="2">
        <v>-808.8</v>
      </c>
      <c r="J190" t="str">
        <f t="shared" si="8"/>
        <v>Passiva</v>
      </c>
      <c r="N190">
        <v>0</v>
      </c>
      <c r="O190">
        <v>0</v>
      </c>
    </row>
    <row r="191" spans="1:15" x14ac:dyDescent="0.5">
      <c r="A191" s="1">
        <v>43677</v>
      </c>
      <c r="B191" s="69">
        <f t="shared" si="6"/>
        <v>7</v>
      </c>
      <c r="C191" s="1">
        <v>43616</v>
      </c>
      <c r="D191" s="69">
        <f t="shared" si="7"/>
        <v>5</v>
      </c>
      <c r="E191" t="s">
        <v>488</v>
      </c>
      <c r="F191" t="s">
        <v>489</v>
      </c>
      <c r="G191" t="s">
        <v>90</v>
      </c>
      <c r="H191" t="s">
        <v>106</v>
      </c>
      <c r="I191" s="2">
        <v>-534</v>
      </c>
      <c r="J191" t="str">
        <f t="shared" si="8"/>
        <v>Passiva</v>
      </c>
      <c r="N191">
        <v>0</v>
      </c>
      <c r="O191">
        <v>0</v>
      </c>
    </row>
    <row r="192" spans="1:15" x14ac:dyDescent="0.5">
      <c r="A192" s="1">
        <v>43677</v>
      </c>
      <c r="B192" s="69">
        <f t="shared" si="6"/>
        <v>7</v>
      </c>
      <c r="C192" s="1">
        <v>43479</v>
      </c>
      <c r="D192" s="69">
        <f t="shared" si="7"/>
        <v>1</v>
      </c>
      <c r="E192" t="s">
        <v>185</v>
      </c>
      <c r="F192" t="s">
        <v>349</v>
      </c>
      <c r="G192" t="s">
        <v>55</v>
      </c>
      <c r="H192" t="s">
        <v>106</v>
      </c>
      <c r="I192" s="2">
        <v>-4884</v>
      </c>
      <c r="J192" t="str">
        <f t="shared" si="8"/>
        <v>Passiva</v>
      </c>
      <c r="N192">
        <v>0</v>
      </c>
      <c r="O192">
        <v>0</v>
      </c>
    </row>
    <row r="193" spans="1:15" x14ac:dyDescent="0.5">
      <c r="A193" s="1">
        <v>43677</v>
      </c>
      <c r="B193" s="69">
        <f t="shared" si="6"/>
        <v>7</v>
      </c>
      <c r="C193" s="1">
        <v>43570</v>
      </c>
      <c r="D193" s="69">
        <f t="shared" si="7"/>
        <v>4</v>
      </c>
      <c r="E193" t="s">
        <v>490</v>
      </c>
      <c r="F193" t="s">
        <v>491</v>
      </c>
      <c r="G193" t="s">
        <v>56</v>
      </c>
      <c r="H193" t="s">
        <v>106</v>
      </c>
      <c r="I193" s="2">
        <v>-96</v>
      </c>
      <c r="J193" t="str">
        <f t="shared" si="8"/>
        <v>Passiva</v>
      </c>
      <c r="N193">
        <v>0</v>
      </c>
      <c r="O193">
        <v>0</v>
      </c>
    </row>
    <row r="194" spans="1:15" x14ac:dyDescent="0.5">
      <c r="A194" s="1">
        <v>43677</v>
      </c>
      <c r="B194" s="69">
        <f t="shared" si="6"/>
        <v>7</v>
      </c>
      <c r="C194" s="1">
        <v>43534</v>
      </c>
      <c r="D194" s="69">
        <f t="shared" si="7"/>
        <v>3</v>
      </c>
      <c r="E194" t="s">
        <v>492</v>
      </c>
      <c r="F194" t="s">
        <v>182</v>
      </c>
      <c r="G194" t="s">
        <v>57</v>
      </c>
      <c r="H194" t="s">
        <v>106</v>
      </c>
      <c r="I194" s="2">
        <v>-558</v>
      </c>
      <c r="J194" t="str">
        <f t="shared" si="8"/>
        <v>Passiva</v>
      </c>
      <c r="N194">
        <v>0</v>
      </c>
      <c r="O194">
        <v>0</v>
      </c>
    </row>
    <row r="195" spans="1:15" x14ac:dyDescent="0.5">
      <c r="A195" s="1">
        <v>43677</v>
      </c>
      <c r="B195" s="69">
        <f t="shared" si="6"/>
        <v>7</v>
      </c>
      <c r="C195" s="1">
        <v>43533</v>
      </c>
      <c r="D195" s="69">
        <f t="shared" si="7"/>
        <v>3</v>
      </c>
      <c r="E195" t="s">
        <v>493</v>
      </c>
      <c r="F195" t="s">
        <v>494</v>
      </c>
      <c r="G195" t="s">
        <v>57</v>
      </c>
      <c r="H195" t="s">
        <v>106</v>
      </c>
      <c r="I195" s="2">
        <v>-615.6</v>
      </c>
      <c r="J195" t="str">
        <f t="shared" si="8"/>
        <v>Passiva</v>
      </c>
      <c r="N195">
        <v>0</v>
      </c>
      <c r="O195">
        <v>0</v>
      </c>
    </row>
    <row r="196" spans="1:15" x14ac:dyDescent="0.5">
      <c r="A196" s="1">
        <v>43677</v>
      </c>
      <c r="B196" s="69">
        <f t="shared" ref="B196:B259" si="9">+MONTH(A196)</f>
        <v>7</v>
      </c>
      <c r="C196" s="1">
        <v>43616</v>
      </c>
      <c r="D196" s="69">
        <f t="shared" ref="D196:D259" si="10">+MONTH(C196)</f>
        <v>5</v>
      </c>
      <c r="E196" t="s">
        <v>495</v>
      </c>
      <c r="F196" t="s">
        <v>496</v>
      </c>
      <c r="G196" t="s">
        <v>61</v>
      </c>
      <c r="H196" t="s">
        <v>106</v>
      </c>
      <c r="I196" s="2">
        <v>-420</v>
      </c>
      <c r="J196" t="str">
        <f t="shared" ref="J196:J259" si="11">+IF(I196&gt;0,"Attiva","Passiva")</f>
        <v>Passiva</v>
      </c>
      <c r="N196">
        <v>0</v>
      </c>
      <c r="O196">
        <v>0</v>
      </c>
    </row>
    <row r="197" spans="1:15" x14ac:dyDescent="0.5">
      <c r="A197" s="1">
        <v>43677</v>
      </c>
      <c r="B197" s="69">
        <f t="shared" si="9"/>
        <v>7</v>
      </c>
      <c r="C197" s="1">
        <v>43616</v>
      </c>
      <c r="D197" s="69">
        <f t="shared" si="10"/>
        <v>5</v>
      </c>
      <c r="E197" t="s">
        <v>497</v>
      </c>
      <c r="F197" t="s">
        <v>365</v>
      </c>
      <c r="G197" t="s">
        <v>91</v>
      </c>
      <c r="H197" t="s">
        <v>106</v>
      </c>
      <c r="I197" s="2">
        <v>-3360</v>
      </c>
      <c r="J197" t="str">
        <f t="shared" si="11"/>
        <v>Passiva</v>
      </c>
      <c r="N197">
        <v>0</v>
      </c>
      <c r="O197">
        <v>0</v>
      </c>
    </row>
    <row r="198" spans="1:15" x14ac:dyDescent="0.5">
      <c r="A198" s="1">
        <v>43677</v>
      </c>
      <c r="B198" s="69">
        <f t="shared" si="9"/>
        <v>7</v>
      </c>
      <c r="C198" s="1">
        <v>43542</v>
      </c>
      <c r="D198" s="69">
        <f t="shared" si="10"/>
        <v>3</v>
      </c>
      <c r="E198" t="s">
        <v>498</v>
      </c>
      <c r="F198" t="s">
        <v>499</v>
      </c>
      <c r="G198" t="s">
        <v>64</v>
      </c>
      <c r="H198" t="s">
        <v>108</v>
      </c>
      <c r="I198" s="2">
        <v>-864</v>
      </c>
      <c r="J198" t="str">
        <f t="shared" si="11"/>
        <v>Passiva</v>
      </c>
      <c r="N198">
        <v>0</v>
      </c>
      <c r="O198">
        <v>0</v>
      </c>
    </row>
    <row r="199" spans="1:15" x14ac:dyDescent="0.5">
      <c r="A199" s="1">
        <v>43677</v>
      </c>
      <c r="B199" s="69">
        <f t="shared" si="9"/>
        <v>7</v>
      </c>
      <c r="C199" s="1">
        <v>43585</v>
      </c>
      <c r="D199" s="69">
        <f t="shared" si="10"/>
        <v>4</v>
      </c>
      <c r="E199" t="s">
        <v>500</v>
      </c>
      <c r="F199" t="s">
        <v>501</v>
      </c>
      <c r="G199" t="s">
        <v>92</v>
      </c>
      <c r="H199" t="s">
        <v>106</v>
      </c>
      <c r="I199" s="2">
        <v>-276</v>
      </c>
      <c r="J199" t="str">
        <f t="shared" si="11"/>
        <v>Passiva</v>
      </c>
      <c r="N199">
        <v>0</v>
      </c>
      <c r="O199">
        <v>0</v>
      </c>
    </row>
    <row r="200" spans="1:15" x14ac:dyDescent="0.5">
      <c r="A200" s="1">
        <v>43677</v>
      </c>
      <c r="B200" s="69">
        <f t="shared" si="9"/>
        <v>7</v>
      </c>
      <c r="C200" s="1">
        <v>43585</v>
      </c>
      <c r="D200" s="69">
        <f t="shared" si="10"/>
        <v>4</v>
      </c>
      <c r="E200" t="s">
        <v>502</v>
      </c>
      <c r="F200" t="s">
        <v>503</v>
      </c>
      <c r="G200" t="s">
        <v>93</v>
      </c>
      <c r="H200" t="s">
        <v>106</v>
      </c>
      <c r="I200" s="2">
        <v>-540</v>
      </c>
      <c r="J200" t="str">
        <f t="shared" si="11"/>
        <v>Passiva</v>
      </c>
      <c r="N200">
        <v>0</v>
      </c>
      <c r="O200">
        <v>0</v>
      </c>
    </row>
    <row r="201" spans="1:15" x14ac:dyDescent="0.5">
      <c r="A201" s="1">
        <v>43677</v>
      </c>
      <c r="B201" s="69">
        <f t="shared" si="9"/>
        <v>7</v>
      </c>
      <c r="C201" s="1">
        <v>43591</v>
      </c>
      <c r="D201" s="69">
        <f t="shared" si="10"/>
        <v>5</v>
      </c>
      <c r="E201" t="s">
        <v>504</v>
      </c>
      <c r="F201" t="s">
        <v>505</v>
      </c>
      <c r="G201" t="s">
        <v>67</v>
      </c>
      <c r="H201" t="s">
        <v>106</v>
      </c>
      <c r="I201" s="2">
        <v>-4007.81</v>
      </c>
      <c r="J201" t="str">
        <f t="shared" si="11"/>
        <v>Passiva</v>
      </c>
      <c r="N201">
        <v>0</v>
      </c>
      <c r="O201">
        <v>0</v>
      </c>
    </row>
    <row r="202" spans="1:15" x14ac:dyDescent="0.5">
      <c r="A202" s="1">
        <v>43677</v>
      </c>
      <c r="B202" s="69">
        <f t="shared" si="9"/>
        <v>7</v>
      </c>
      <c r="C202" s="1">
        <v>43616</v>
      </c>
      <c r="D202" s="69">
        <f t="shared" si="10"/>
        <v>5</v>
      </c>
      <c r="E202" t="s">
        <v>506</v>
      </c>
      <c r="F202" t="s">
        <v>507</v>
      </c>
      <c r="G202" t="s">
        <v>67</v>
      </c>
      <c r="H202" t="s">
        <v>106</v>
      </c>
      <c r="I202" s="2">
        <v>-5089.7</v>
      </c>
      <c r="J202" t="str">
        <f t="shared" si="11"/>
        <v>Passiva</v>
      </c>
      <c r="N202">
        <v>0</v>
      </c>
      <c r="O202">
        <v>0</v>
      </c>
    </row>
    <row r="203" spans="1:15" x14ac:dyDescent="0.5">
      <c r="A203" s="1">
        <v>43677</v>
      </c>
      <c r="B203" s="69">
        <f t="shared" si="9"/>
        <v>7</v>
      </c>
      <c r="C203" s="1">
        <v>43612</v>
      </c>
      <c r="D203" s="69">
        <f t="shared" si="10"/>
        <v>5</v>
      </c>
      <c r="E203" t="s">
        <v>508</v>
      </c>
      <c r="F203" t="s">
        <v>509</v>
      </c>
      <c r="G203" t="s">
        <v>67</v>
      </c>
      <c r="H203" t="s">
        <v>106</v>
      </c>
      <c r="I203" s="2">
        <v>-3892.43</v>
      </c>
      <c r="J203" t="str">
        <f t="shared" si="11"/>
        <v>Passiva</v>
      </c>
      <c r="N203">
        <v>0</v>
      </c>
      <c r="O203">
        <v>0</v>
      </c>
    </row>
    <row r="204" spans="1:15" x14ac:dyDescent="0.5">
      <c r="A204" s="1">
        <v>43677</v>
      </c>
      <c r="B204" s="69">
        <f t="shared" si="9"/>
        <v>7</v>
      </c>
      <c r="C204" s="1">
        <v>43616</v>
      </c>
      <c r="D204" s="69">
        <f t="shared" si="10"/>
        <v>5</v>
      </c>
      <c r="E204" t="s">
        <v>510</v>
      </c>
      <c r="F204" t="s">
        <v>511</v>
      </c>
      <c r="G204" t="s">
        <v>67</v>
      </c>
      <c r="H204" t="s">
        <v>106</v>
      </c>
      <c r="I204" s="2">
        <v>-1076.18</v>
      </c>
      <c r="J204" t="str">
        <f t="shared" si="11"/>
        <v>Passiva</v>
      </c>
      <c r="N204">
        <v>0</v>
      </c>
      <c r="O204">
        <v>0</v>
      </c>
    </row>
    <row r="205" spans="1:15" x14ac:dyDescent="0.5">
      <c r="A205" s="1">
        <v>43677</v>
      </c>
      <c r="B205" s="69">
        <f t="shared" si="9"/>
        <v>7</v>
      </c>
      <c r="C205" s="1">
        <v>43561</v>
      </c>
      <c r="D205" s="69">
        <f t="shared" si="10"/>
        <v>4</v>
      </c>
      <c r="E205" t="s">
        <v>512</v>
      </c>
      <c r="F205" t="s">
        <v>513</v>
      </c>
      <c r="G205" t="s">
        <v>70</v>
      </c>
      <c r="H205" t="s">
        <v>106</v>
      </c>
      <c r="I205" s="2">
        <v>-198</v>
      </c>
      <c r="J205" t="str">
        <f t="shared" si="11"/>
        <v>Passiva</v>
      </c>
      <c r="N205">
        <v>0</v>
      </c>
      <c r="O205">
        <v>0</v>
      </c>
    </row>
    <row r="206" spans="1:15" x14ac:dyDescent="0.5">
      <c r="A206" s="1">
        <v>43677</v>
      </c>
      <c r="B206" s="69">
        <f t="shared" si="9"/>
        <v>7</v>
      </c>
      <c r="C206" s="1">
        <v>43511</v>
      </c>
      <c r="D206" s="69">
        <f t="shared" si="10"/>
        <v>2</v>
      </c>
      <c r="E206" t="s">
        <v>388</v>
      </c>
      <c r="F206" t="s">
        <v>389</v>
      </c>
      <c r="G206" t="s">
        <v>70</v>
      </c>
      <c r="H206" t="s">
        <v>106</v>
      </c>
      <c r="I206" s="2">
        <v>-11940</v>
      </c>
      <c r="J206" t="str">
        <f t="shared" si="11"/>
        <v>Passiva</v>
      </c>
      <c r="N206">
        <v>0</v>
      </c>
      <c r="O206">
        <v>0</v>
      </c>
    </row>
    <row r="207" spans="1:15" x14ac:dyDescent="0.5">
      <c r="A207" s="1">
        <v>43677</v>
      </c>
      <c r="B207" s="69">
        <f t="shared" si="9"/>
        <v>7</v>
      </c>
      <c r="C207" s="1">
        <v>43602</v>
      </c>
      <c r="D207" s="69">
        <f t="shared" si="10"/>
        <v>5</v>
      </c>
      <c r="E207" t="s">
        <v>514</v>
      </c>
      <c r="F207" t="s">
        <v>515</v>
      </c>
      <c r="G207" t="s">
        <v>94</v>
      </c>
      <c r="H207" t="s">
        <v>106</v>
      </c>
      <c r="I207" s="2">
        <v>-379.24</v>
      </c>
      <c r="J207" t="str">
        <f t="shared" si="11"/>
        <v>Passiva</v>
      </c>
      <c r="N207">
        <v>0</v>
      </c>
      <c r="O207">
        <v>0</v>
      </c>
    </row>
    <row r="208" spans="1:15" x14ac:dyDescent="0.5">
      <c r="A208" s="1">
        <v>43677</v>
      </c>
      <c r="B208" s="69">
        <f t="shared" si="9"/>
        <v>7</v>
      </c>
      <c r="C208" s="1">
        <v>43612</v>
      </c>
      <c r="D208" s="69">
        <f t="shared" si="10"/>
        <v>5</v>
      </c>
      <c r="E208" t="s">
        <v>516</v>
      </c>
      <c r="F208" t="s">
        <v>517</v>
      </c>
      <c r="G208" t="s">
        <v>72</v>
      </c>
      <c r="H208" t="s">
        <v>106</v>
      </c>
      <c r="I208" s="2">
        <v>-1430.2</v>
      </c>
      <c r="J208" t="str">
        <f t="shared" si="11"/>
        <v>Passiva</v>
      </c>
      <c r="N208">
        <v>0</v>
      </c>
      <c r="O208">
        <v>0</v>
      </c>
    </row>
    <row r="209" spans="1:15" x14ac:dyDescent="0.5">
      <c r="A209" s="1">
        <v>43677</v>
      </c>
      <c r="B209" s="69">
        <f t="shared" si="9"/>
        <v>7</v>
      </c>
      <c r="C209" s="1">
        <v>43577</v>
      </c>
      <c r="D209" s="69">
        <f t="shared" si="10"/>
        <v>4</v>
      </c>
      <c r="E209" t="s">
        <v>518</v>
      </c>
      <c r="F209" t="s">
        <v>519</v>
      </c>
      <c r="G209" t="s">
        <v>95</v>
      </c>
      <c r="H209" t="s">
        <v>106</v>
      </c>
      <c r="I209" s="2">
        <v>-156</v>
      </c>
      <c r="J209" t="str">
        <f t="shared" si="11"/>
        <v>Passiva</v>
      </c>
      <c r="N209">
        <v>0</v>
      </c>
      <c r="O209">
        <v>0</v>
      </c>
    </row>
    <row r="210" spans="1:15" x14ac:dyDescent="0.5">
      <c r="A210" s="1">
        <v>43677</v>
      </c>
      <c r="B210" s="69">
        <f t="shared" si="9"/>
        <v>7</v>
      </c>
      <c r="C210" s="1">
        <v>43585</v>
      </c>
      <c r="D210" s="69">
        <f t="shared" si="10"/>
        <v>4</v>
      </c>
      <c r="E210" t="s">
        <v>520</v>
      </c>
      <c r="F210" t="s">
        <v>521</v>
      </c>
      <c r="G210" t="s">
        <v>95</v>
      </c>
      <c r="H210" t="s">
        <v>106</v>
      </c>
      <c r="I210" s="2">
        <v>-360</v>
      </c>
      <c r="J210" t="str">
        <f t="shared" si="11"/>
        <v>Passiva</v>
      </c>
      <c r="N210">
        <v>0</v>
      </c>
      <c r="O210">
        <v>0</v>
      </c>
    </row>
    <row r="211" spans="1:15" x14ac:dyDescent="0.5">
      <c r="A211" s="1">
        <v>43677</v>
      </c>
      <c r="B211" s="69">
        <f t="shared" si="9"/>
        <v>7</v>
      </c>
      <c r="C211" s="1">
        <v>43585</v>
      </c>
      <c r="D211" s="69">
        <f t="shared" si="10"/>
        <v>4</v>
      </c>
      <c r="E211" t="s">
        <v>522</v>
      </c>
      <c r="F211" t="s">
        <v>523</v>
      </c>
      <c r="G211" t="s">
        <v>96</v>
      </c>
      <c r="H211" t="s">
        <v>106</v>
      </c>
      <c r="I211" s="2">
        <v>-1644</v>
      </c>
      <c r="J211" t="str">
        <f t="shared" si="11"/>
        <v>Passiva</v>
      </c>
      <c r="N211">
        <v>0</v>
      </c>
      <c r="O211">
        <v>0</v>
      </c>
    </row>
    <row r="212" spans="1:15" x14ac:dyDescent="0.5">
      <c r="A212" s="1">
        <v>43677</v>
      </c>
      <c r="B212" s="69">
        <f t="shared" si="9"/>
        <v>7</v>
      </c>
      <c r="C212" s="1">
        <v>43582</v>
      </c>
      <c r="D212" s="69">
        <f t="shared" si="10"/>
        <v>4</v>
      </c>
      <c r="E212" t="s">
        <v>524</v>
      </c>
      <c r="F212" t="s">
        <v>525</v>
      </c>
      <c r="G212" t="s">
        <v>97</v>
      </c>
      <c r="H212" t="s">
        <v>106</v>
      </c>
      <c r="I212" s="2">
        <v>-12000</v>
      </c>
      <c r="J212" t="str">
        <f t="shared" si="11"/>
        <v>Passiva</v>
      </c>
      <c r="N212">
        <v>0</v>
      </c>
      <c r="O212">
        <v>0</v>
      </c>
    </row>
    <row r="213" spans="1:15" x14ac:dyDescent="0.5">
      <c r="A213" s="1">
        <v>43677</v>
      </c>
      <c r="B213" s="69">
        <f t="shared" si="9"/>
        <v>7</v>
      </c>
      <c r="C213" s="1">
        <v>43616</v>
      </c>
      <c r="D213" s="69">
        <f t="shared" si="10"/>
        <v>5</v>
      </c>
      <c r="E213" t="s">
        <v>526</v>
      </c>
      <c r="F213" t="s">
        <v>527</v>
      </c>
      <c r="G213" t="s">
        <v>98</v>
      </c>
      <c r="H213" t="s">
        <v>106</v>
      </c>
      <c r="I213" s="2">
        <v>-3895.2</v>
      </c>
      <c r="J213" t="str">
        <f t="shared" si="11"/>
        <v>Passiva</v>
      </c>
      <c r="N213">
        <v>0</v>
      </c>
      <c r="O213">
        <v>0</v>
      </c>
    </row>
    <row r="214" spans="1:15" x14ac:dyDescent="0.5">
      <c r="A214" s="1">
        <v>43682</v>
      </c>
      <c r="B214" s="69">
        <f t="shared" si="9"/>
        <v>8</v>
      </c>
      <c r="C214" s="1">
        <v>43555</v>
      </c>
      <c r="D214" s="69">
        <f t="shared" si="10"/>
        <v>3</v>
      </c>
      <c r="E214" t="s">
        <v>528</v>
      </c>
      <c r="F214" t="s">
        <v>529</v>
      </c>
      <c r="G214" t="s">
        <v>99</v>
      </c>
      <c r="H214" t="s">
        <v>108</v>
      </c>
      <c r="I214" s="2">
        <v>810.81</v>
      </c>
      <c r="J214" t="str">
        <f t="shared" si="11"/>
        <v>Attiva</v>
      </c>
      <c r="N214">
        <v>0</v>
      </c>
      <c r="O214">
        <v>0</v>
      </c>
    </row>
    <row r="215" spans="1:15" x14ac:dyDescent="0.5">
      <c r="A215" s="1">
        <v>43682</v>
      </c>
      <c r="B215" s="69">
        <f t="shared" si="9"/>
        <v>8</v>
      </c>
      <c r="C215" s="1">
        <v>43616</v>
      </c>
      <c r="D215" s="69">
        <f t="shared" si="10"/>
        <v>5</v>
      </c>
      <c r="E215" t="s">
        <v>398</v>
      </c>
      <c r="F215" t="s">
        <v>399</v>
      </c>
      <c r="G215" t="s">
        <v>16</v>
      </c>
      <c r="H215" t="s">
        <v>107</v>
      </c>
      <c r="I215" s="2">
        <v>12000</v>
      </c>
      <c r="J215" t="str">
        <f t="shared" si="11"/>
        <v>Attiva</v>
      </c>
      <c r="N215">
        <v>0</v>
      </c>
      <c r="O215">
        <v>0</v>
      </c>
    </row>
    <row r="216" spans="1:15" x14ac:dyDescent="0.5">
      <c r="A216" s="1">
        <v>43687</v>
      </c>
      <c r="B216" s="69">
        <f t="shared" si="9"/>
        <v>8</v>
      </c>
      <c r="C216" s="1">
        <v>43581</v>
      </c>
      <c r="D216" s="69">
        <f t="shared" si="10"/>
        <v>4</v>
      </c>
      <c r="E216" t="s">
        <v>179</v>
      </c>
      <c r="F216" t="s">
        <v>180</v>
      </c>
      <c r="G216" t="s">
        <v>2</v>
      </c>
      <c r="H216" t="s">
        <v>107</v>
      </c>
      <c r="I216" s="2">
        <v>11000</v>
      </c>
      <c r="J216" t="str">
        <f t="shared" si="11"/>
        <v>Attiva</v>
      </c>
      <c r="N216">
        <v>0</v>
      </c>
      <c r="O216">
        <v>0</v>
      </c>
    </row>
    <row r="217" spans="1:15" x14ac:dyDescent="0.5">
      <c r="A217" s="1">
        <v>43687</v>
      </c>
      <c r="B217" s="69">
        <f t="shared" si="9"/>
        <v>8</v>
      </c>
      <c r="C217" s="1">
        <v>43585</v>
      </c>
      <c r="D217" s="69">
        <f t="shared" si="10"/>
        <v>4</v>
      </c>
      <c r="E217" t="s">
        <v>530</v>
      </c>
      <c r="F217" t="s">
        <v>531</v>
      </c>
      <c r="G217" t="s">
        <v>3</v>
      </c>
      <c r="H217" t="s">
        <v>107</v>
      </c>
      <c r="I217" s="2">
        <v>1559.58</v>
      </c>
      <c r="J217" t="str">
        <f t="shared" si="11"/>
        <v>Attiva</v>
      </c>
      <c r="N217">
        <v>0</v>
      </c>
      <c r="O217">
        <v>0</v>
      </c>
    </row>
    <row r="218" spans="1:15" x14ac:dyDescent="0.5">
      <c r="A218" s="1">
        <v>43687</v>
      </c>
      <c r="B218" s="69">
        <f t="shared" si="9"/>
        <v>8</v>
      </c>
      <c r="C218" s="1">
        <v>43594</v>
      </c>
      <c r="D218" s="69">
        <f t="shared" si="10"/>
        <v>5</v>
      </c>
      <c r="E218" t="s">
        <v>183</v>
      </c>
      <c r="F218" t="s">
        <v>184</v>
      </c>
      <c r="G218" t="s">
        <v>4</v>
      </c>
      <c r="H218" t="s">
        <v>107</v>
      </c>
      <c r="I218" s="2">
        <v>9500</v>
      </c>
      <c r="J218" t="str">
        <f t="shared" si="11"/>
        <v>Attiva</v>
      </c>
      <c r="N218">
        <v>0</v>
      </c>
      <c r="O218">
        <v>0</v>
      </c>
    </row>
    <row r="219" spans="1:15" x14ac:dyDescent="0.5">
      <c r="A219" s="1">
        <v>43687</v>
      </c>
      <c r="B219" s="69">
        <f t="shared" si="9"/>
        <v>8</v>
      </c>
      <c r="C219" s="1">
        <v>43237</v>
      </c>
      <c r="D219" s="69">
        <f t="shared" si="10"/>
        <v>5</v>
      </c>
      <c r="E219" t="s">
        <v>185</v>
      </c>
      <c r="F219" t="s">
        <v>186</v>
      </c>
      <c r="G219" t="s">
        <v>5</v>
      </c>
      <c r="H219" t="s">
        <v>106</v>
      </c>
      <c r="I219" s="2">
        <v>1500</v>
      </c>
      <c r="J219" t="str">
        <f t="shared" si="11"/>
        <v>Attiva</v>
      </c>
      <c r="N219">
        <v>0</v>
      </c>
      <c r="O219">
        <v>0</v>
      </c>
    </row>
    <row r="220" spans="1:15" x14ac:dyDescent="0.5">
      <c r="A220" s="1">
        <v>43708</v>
      </c>
      <c r="B220" s="69">
        <f t="shared" si="9"/>
        <v>8</v>
      </c>
      <c r="C220" s="1">
        <v>43609</v>
      </c>
      <c r="D220" s="69">
        <f t="shared" si="10"/>
        <v>5</v>
      </c>
      <c r="E220" t="s">
        <v>532</v>
      </c>
      <c r="F220" t="s">
        <v>533</v>
      </c>
      <c r="G220" t="s">
        <v>50</v>
      </c>
      <c r="H220" t="s">
        <v>106</v>
      </c>
      <c r="I220" s="2">
        <v>-1541.27</v>
      </c>
      <c r="J220" t="str">
        <f t="shared" si="11"/>
        <v>Passiva</v>
      </c>
      <c r="N220">
        <v>0</v>
      </c>
      <c r="O220">
        <v>0</v>
      </c>
    </row>
    <row r="221" spans="1:15" x14ac:dyDescent="0.5">
      <c r="A221" s="1">
        <v>43708</v>
      </c>
      <c r="B221" s="69">
        <f t="shared" si="9"/>
        <v>8</v>
      </c>
      <c r="C221" s="1">
        <v>43609</v>
      </c>
      <c r="D221" s="69">
        <f t="shared" si="10"/>
        <v>5</v>
      </c>
      <c r="E221" t="s">
        <v>534</v>
      </c>
      <c r="F221" t="s">
        <v>535</v>
      </c>
      <c r="G221" t="s">
        <v>50</v>
      </c>
      <c r="H221" t="s">
        <v>106</v>
      </c>
      <c r="I221" s="2">
        <v>-522.42999999999995</v>
      </c>
      <c r="J221" t="str">
        <f t="shared" si="11"/>
        <v>Passiva</v>
      </c>
      <c r="N221">
        <v>0</v>
      </c>
      <c r="O221">
        <v>0</v>
      </c>
    </row>
    <row r="222" spans="1:15" x14ac:dyDescent="0.5">
      <c r="A222" s="1">
        <v>43708</v>
      </c>
      <c r="B222" s="69">
        <f t="shared" si="9"/>
        <v>8</v>
      </c>
      <c r="C222" s="1">
        <v>43609</v>
      </c>
      <c r="D222" s="69">
        <f t="shared" si="10"/>
        <v>5</v>
      </c>
      <c r="E222" t="s">
        <v>536</v>
      </c>
      <c r="F222" t="s">
        <v>537</v>
      </c>
      <c r="G222" t="s">
        <v>50</v>
      </c>
      <c r="H222" t="s">
        <v>106</v>
      </c>
      <c r="I222" s="2">
        <v>-20.71</v>
      </c>
      <c r="J222" t="str">
        <f t="shared" si="11"/>
        <v>Passiva</v>
      </c>
      <c r="N222">
        <v>0</v>
      </c>
      <c r="O222">
        <v>0</v>
      </c>
    </row>
    <row r="223" spans="1:15" x14ac:dyDescent="0.5">
      <c r="A223" s="1">
        <v>43708</v>
      </c>
      <c r="B223" s="69">
        <f t="shared" si="9"/>
        <v>8</v>
      </c>
      <c r="C223" s="1">
        <v>43616</v>
      </c>
      <c r="D223" s="69">
        <f t="shared" si="10"/>
        <v>5</v>
      </c>
      <c r="E223" t="s">
        <v>538</v>
      </c>
      <c r="F223" t="s">
        <v>539</v>
      </c>
      <c r="G223" t="s">
        <v>100</v>
      </c>
      <c r="H223" t="s">
        <v>106</v>
      </c>
      <c r="I223" s="2">
        <v>-590.4</v>
      </c>
      <c r="J223" t="str">
        <f t="shared" si="11"/>
        <v>Passiva</v>
      </c>
      <c r="N223">
        <v>0</v>
      </c>
      <c r="O223">
        <v>0</v>
      </c>
    </row>
    <row r="224" spans="1:15" x14ac:dyDescent="0.5">
      <c r="A224" s="1">
        <v>43708</v>
      </c>
      <c r="B224" s="69">
        <f t="shared" si="9"/>
        <v>8</v>
      </c>
      <c r="C224" s="1">
        <v>43585</v>
      </c>
      <c r="D224" s="69">
        <f t="shared" si="10"/>
        <v>4</v>
      </c>
      <c r="E224" t="s">
        <v>540</v>
      </c>
      <c r="F224" t="s">
        <v>248</v>
      </c>
      <c r="G224" t="s">
        <v>71</v>
      </c>
      <c r="H224" t="s">
        <v>106</v>
      </c>
      <c r="I224" s="2">
        <v>-777.6</v>
      </c>
      <c r="J224" t="str">
        <f t="shared" si="11"/>
        <v>Passiva</v>
      </c>
      <c r="N224">
        <v>0</v>
      </c>
      <c r="O224">
        <v>0</v>
      </c>
    </row>
    <row r="225" spans="1:15" x14ac:dyDescent="0.5">
      <c r="A225" s="1">
        <v>43708</v>
      </c>
      <c r="B225" s="69">
        <f t="shared" si="9"/>
        <v>8</v>
      </c>
      <c r="C225" s="1">
        <v>43612</v>
      </c>
      <c r="D225" s="69">
        <f t="shared" si="10"/>
        <v>5</v>
      </c>
      <c r="E225" t="s">
        <v>541</v>
      </c>
      <c r="F225" t="s">
        <v>542</v>
      </c>
      <c r="G225" t="s">
        <v>101</v>
      </c>
      <c r="H225" t="s">
        <v>106</v>
      </c>
      <c r="I225" s="2">
        <v>-4179.6000000000004</v>
      </c>
      <c r="J225" t="str">
        <f t="shared" si="11"/>
        <v>Passiva</v>
      </c>
      <c r="N225">
        <v>0</v>
      </c>
      <c r="O225">
        <v>0</v>
      </c>
    </row>
    <row r="226" spans="1:15" x14ac:dyDescent="0.5">
      <c r="A226" s="1">
        <v>43708</v>
      </c>
      <c r="B226" s="69">
        <f t="shared" si="9"/>
        <v>8</v>
      </c>
      <c r="C226" s="1">
        <v>43616</v>
      </c>
      <c r="D226" s="69">
        <f t="shared" si="10"/>
        <v>5</v>
      </c>
      <c r="E226" t="s">
        <v>543</v>
      </c>
      <c r="F226" t="s">
        <v>202</v>
      </c>
      <c r="G226" t="s">
        <v>101</v>
      </c>
      <c r="H226" t="s">
        <v>106</v>
      </c>
      <c r="I226" s="2">
        <v>-1213.2</v>
      </c>
      <c r="J226" t="str">
        <f t="shared" si="11"/>
        <v>Passiva</v>
      </c>
      <c r="N226">
        <v>0</v>
      </c>
      <c r="O226">
        <v>0</v>
      </c>
    </row>
    <row r="227" spans="1:15" x14ac:dyDescent="0.5">
      <c r="A227" s="1">
        <v>43708</v>
      </c>
      <c r="B227" s="69">
        <f t="shared" si="9"/>
        <v>8</v>
      </c>
      <c r="C227" s="1">
        <v>43582</v>
      </c>
      <c r="D227" s="69">
        <f t="shared" si="10"/>
        <v>4</v>
      </c>
      <c r="E227" t="s">
        <v>524</v>
      </c>
      <c r="F227" t="s">
        <v>525</v>
      </c>
      <c r="G227" t="s">
        <v>97</v>
      </c>
      <c r="H227" t="s">
        <v>106</v>
      </c>
      <c r="I227" s="2">
        <v>-12000</v>
      </c>
      <c r="J227" t="str">
        <f t="shared" si="11"/>
        <v>Passiva</v>
      </c>
      <c r="N227">
        <v>0</v>
      </c>
      <c r="O227">
        <v>0</v>
      </c>
    </row>
    <row r="228" spans="1:15" x14ac:dyDescent="0.5">
      <c r="A228" s="1">
        <v>43713</v>
      </c>
      <c r="B228" s="69">
        <f t="shared" si="9"/>
        <v>9</v>
      </c>
      <c r="C228" s="1">
        <v>43555</v>
      </c>
      <c r="D228" s="69">
        <f t="shared" si="10"/>
        <v>3</v>
      </c>
      <c r="E228" t="s">
        <v>528</v>
      </c>
      <c r="F228" t="s">
        <v>529</v>
      </c>
      <c r="G228" t="s">
        <v>99</v>
      </c>
      <c r="H228" t="s">
        <v>108</v>
      </c>
      <c r="I228" s="2">
        <v>810.8</v>
      </c>
      <c r="J228" t="str">
        <f t="shared" si="11"/>
        <v>Attiva</v>
      </c>
      <c r="N228">
        <v>0</v>
      </c>
      <c r="O228">
        <v>0</v>
      </c>
    </row>
    <row r="229" spans="1:15" x14ac:dyDescent="0.5">
      <c r="A229" s="1">
        <v>43718</v>
      </c>
      <c r="B229" s="69">
        <f t="shared" si="9"/>
        <v>9</v>
      </c>
      <c r="C229" s="1">
        <v>43581</v>
      </c>
      <c r="D229" s="69">
        <f t="shared" si="10"/>
        <v>4</v>
      </c>
      <c r="E229" t="s">
        <v>179</v>
      </c>
      <c r="F229" t="s">
        <v>180</v>
      </c>
      <c r="G229" t="s">
        <v>2</v>
      </c>
      <c r="H229" t="s">
        <v>107</v>
      </c>
      <c r="I229" s="2">
        <v>4000</v>
      </c>
      <c r="J229" t="str">
        <f t="shared" si="11"/>
        <v>Attiva</v>
      </c>
      <c r="N229">
        <v>0</v>
      </c>
      <c r="O229">
        <v>0</v>
      </c>
    </row>
    <row r="230" spans="1:15" x14ac:dyDescent="0.5">
      <c r="A230" s="1">
        <v>43718</v>
      </c>
      <c r="B230" s="69">
        <f t="shared" si="9"/>
        <v>9</v>
      </c>
      <c r="C230" s="1">
        <v>43463</v>
      </c>
      <c r="D230" s="69">
        <f t="shared" si="10"/>
        <v>12</v>
      </c>
      <c r="E230" t="s">
        <v>417</v>
      </c>
      <c r="F230" t="s">
        <v>418</v>
      </c>
      <c r="G230" t="s">
        <v>13</v>
      </c>
      <c r="H230" t="s">
        <v>108</v>
      </c>
      <c r="I230" s="2">
        <v>29197.5</v>
      </c>
      <c r="J230" t="str">
        <f t="shared" si="11"/>
        <v>Attiva</v>
      </c>
      <c r="N230">
        <v>0</v>
      </c>
      <c r="O230">
        <v>0</v>
      </c>
    </row>
    <row r="231" spans="1:15" x14ac:dyDescent="0.5">
      <c r="A231" s="1">
        <v>43718</v>
      </c>
      <c r="B231" s="69">
        <f t="shared" si="9"/>
        <v>9</v>
      </c>
      <c r="C231" s="1">
        <v>43585</v>
      </c>
      <c r="D231" s="69">
        <f t="shared" si="10"/>
        <v>4</v>
      </c>
      <c r="E231" t="s">
        <v>544</v>
      </c>
      <c r="F231" t="s">
        <v>545</v>
      </c>
      <c r="G231" t="s">
        <v>14</v>
      </c>
      <c r="H231" t="s">
        <v>107</v>
      </c>
      <c r="I231" s="2">
        <v>6220.44</v>
      </c>
      <c r="J231" t="str">
        <f t="shared" si="11"/>
        <v>Attiva</v>
      </c>
      <c r="N231">
        <v>0</v>
      </c>
      <c r="O231">
        <v>0</v>
      </c>
    </row>
    <row r="232" spans="1:15" x14ac:dyDescent="0.5">
      <c r="A232" s="1">
        <v>43718</v>
      </c>
      <c r="B232" s="69">
        <f t="shared" si="9"/>
        <v>9</v>
      </c>
      <c r="C232" s="1">
        <v>43616</v>
      </c>
      <c r="D232" s="69">
        <f t="shared" si="10"/>
        <v>5</v>
      </c>
      <c r="E232" t="s">
        <v>398</v>
      </c>
      <c r="F232" t="s">
        <v>399</v>
      </c>
      <c r="G232" t="s">
        <v>16</v>
      </c>
      <c r="H232" t="s">
        <v>106</v>
      </c>
      <c r="I232" s="2">
        <v>12000</v>
      </c>
      <c r="J232" t="str">
        <f t="shared" si="11"/>
        <v>Attiva</v>
      </c>
      <c r="N232">
        <v>0</v>
      </c>
      <c r="O232">
        <v>0</v>
      </c>
    </row>
    <row r="233" spans="1:15" x14ac:dyDescent="0.5">
      <c r="A233" s="1">
        <v>43718</v>
      </c>
      <c r="B233" s="69">
        <f t="shared" si="9"/>
        <v>9</v>
      </c>
      <c r="C233" s="1">
        <v>43616</v>
      </c>
      <c r="D233" s="69">
        <f t="shared" si="10"/>
        <v>5</v>
      </c>
      <c r="E233" t="s">
        <v>273</v>
      </c>
      <c r="F233" t="s">
        <v>546</v>
      </c>
      <c r="G233" t="s">
        <v>81</v>
      </c>
      <c r="H233" t="s">
        <v>106</v>
      </c>
      <c r="I233" s="2">
        <v>680.62</v>
      </c>
      <c r="J233" t="str">
        <f t="shared" si="11"/>
        <v>Attiva</v>
      </c>
      <c r="N233">
        <v>0</v>
      </c>
      <c r="O233">
        <v>0</v>
      </c>
    </row>
    <row r="234" spans="1:15" x14ac:dyDescent="0.5">
      <c r="A234" s="1">
        <v>43718</v>
      </c>
      <c r="B234" s="69">
        <f t="shared" si="9"/>
        <v>9</v>
      </c>
      <c r="C234" s="1">
        <v>43616</v>
      </c>
      <c r="D234" s="69">
        <f t="shared" si="10"/>
        <v>5</v>
      </c>
      <c r="E234" t="s">
        <v>547</v>
      </c>
      <c r="F234" t="s">
        <v>548</v>
      </c>
      <c r="G234" t="s">
        <v>3</v>
      </c>
      <c r="H234" t="s">
        <v>106</v>
      </c>
      <c r="I234" s="2">
        <v>718.96</v>
      </c>
      <c r="J234" t="str">
        <f t="shared" si="11"/>
        <v>Attiva</v>
      </c>
      <c r="N234">
        <v>0</v>
      </c>
      <c r="O234">
        <v>0</v>
      </c>
    </row>
    <row r="235" spans="1:15" x14ac:dyDescent="0.5">
      <c r="A235" s="1">
        <v>43718</v>
      </c>
      <c r="B235" s="69">
        <f t="shared" si="9"/>
        <v>9</v>
      </c>
      <c r="C235" s="1">
        <v>43616</v>
      </c>
      <c r="D235" s="69">
        <f t="shared" si="10"/>
        <v>5</v>
      </c>
      <c r="E235" t="s">
        <v>354</v>
      </c>
      <c r="F235" t="s">
        <v>549</v>
      </c>
      <c r="G235" t="s">
        <v>102</v>
      </c>
      <c r="H235" t="s">
        <v>106</v>
      </c>
      <c r="I235" s="2">
        <v>841.8</v>
      </c>
      <c r="J235" t="str">
        <f t="shared" si="11"/>
        <v>Attiva</v>
      </c>
      <c r="N235">
        <v>0</v>
      </c>
      <c r="O235">
        <v>0</v>
      </c>
    </row>
    <row r="236" spans="1:15" x14ac:dyDescent="0.5">
      <c r="A236" s="1">
        <v>43718</v>
      </c>
      <c r="B236" s="69">
        <f t="shared" si="9"/>
        <v>9</v>
      </c>
      <c r="C236" s="1">
        <v>43594</v>
      </c>
      <c r="D236" s="69">
        <f t="shared" si="10"/>
        <v>5</v>
      </c>
      <c r="E236" t="s">
        <v>183</v>
      </c>
      <c r="F236" t="s">
        <v>184</v>
      </c>
      <c r="G236" t="s">
        <v>4</v>
      </c>
      <c r="H236" t="s">
        <v>107</v>
      </c>
      <c r="I236" s="2">
        <v>9500</v>
      </c>
      <c r="J236" t="str">
        <f t="shared" si="11"/>
        <v>Attiva</v>
      </c>
      <c r="N236">
        <v>0</v>
      </c>
      <c r="O236">
        <v>0</v>
      </c>
    </row>
    <row r="237" spans="1:15" x14ac:dyDescent="0.5">
      <c r="A237" s="1">
        <v>43718</v>
      </c>
      <c r="B237" s="69">
        <f t="shared" si="9"/>
        <v>9</v>
      </c>
      <c r="C237" s="1">
        <v>43585</v>
      </c>
      <c r="D237" s="69">
        <f t="shared" si="10"/>
        <v>4</v>
      </c>
      <c r="E237" t="s">
        <v>233</v>
      </c>
      <c r="F237" t="s">
        <v>234</v>
      </c>
      <c r="G237" t="s">
        <v>24</v>
      </c>
      <c r="H237" t="s">
        <v>107</v>
      </c>
      <c r="I237" s="2">
        <v>3003.16</v>
      </c>
      <c r="J237" t="str">
        <f t="shared" si="11"/>
        <v>Attiva</v>
      </c>
      <c r="N237">
        <v>0</v>
      </c>
      <c r="O237">
        <v>0</v>
      </c>
    </row>
    <row r="238" spans="1:15" x14ac:dyDescent="0.5">
      <c r="A238" s="1">
        <v>43718</v>
      </c>
      <c r="B238" s="69">
        <f t="shared" si="9"/>
        <v>9</v>
      </c>
      <c r="C238" s="1">
        <v>43585</v>
      </c>
      <c r="D238" s="69">
        <f t="shared" si="10"/>
        <v>4</v>
      </c>
      <c r="E238" t="s">
        <v>235</v>
      </c>
      <c r="F238" t="s">
        <v>236</v>
      </c>
      <c r="G238" t="s">
        <v>24</v>
      </c>
      <c r="H238" t="s">
        <v>107</v>
      </c>
      <c r="I238" s="2">
        <v>3375.86</v>
      </c>
      <c r="J238" t="str">
        <f t="shared" si="11"/>
        <v>Attiva</v>
      </c>
      <c r="N238">
        <v>0</v>
      </c>
      <c r="O238">
        <v>0</v>
      </c>
    </row>
    <row r="239" spans="1:15" x14ac:dyDescent="0.5">
      <c r="A239" s="1">
        <v>43718</v>
      </c>
      <c r="B239" s="69">
        <f t="shared" si="9"/>
        <v>9</v>
      </c>
      <c r="C239" s="1">
        <v>43237</v>
      </c>
      <c r="D239" s="69">
        <f t="shared" si="10"/>
        <v>5</v>
      </c>
      <c r="E239" t="s">
        <v>185</v>
      </c>
      <c r="F239" t="s">
        <v>186</v>
      </c>
      <c r="G239" t="s">
        <v>5</v>
      </c>
      <c r="H239" t="s">
        <v>106</v>
      </c>
      <c r="I239" s="2">
        <v>1500</v>
      </c>
      <c r="J239" t="str">
        <f t="shared" si="11"/>
        <v>Attiva</v>
      </c>
      <c r="N239">
        <v>0</v>
      </c>
      <c r="O239">
        <v>0</v>
      </c>
    </row>
    <row r="240" spans="1:15" x14ac:dyDescent="0.5">
      <c r="A240" s="1">
        <v>43718</v>
      </c>
      <c r="B240" s="69">
        <f t="shared" si="9"/>
        <v>9</v>
      </c>
      <c r="C240" s="1">
        <v>43616</v>
      </c>
      <c r="D240" s="69">
        <f t="shared" si="10"/>
        <v>5</v>
      </c>
      <c r="E240" t="s">
        <v>432</v>
      </c>
      <c r="F240" t="s">
        <v>433</v>
      </c>
      <c r="G240" t="s">
        <v>83</v>
      </c>
      <c r="H240" t="s">
        <v>106</v>
      </c>
      <c r="I240" s="2">
        <v>2880</v>
      </c>
      <c r="J240" t="str">
        <f t="shared" si="11"/>
        <v>Attiva</v>
      </c>
      <c r="N240">
        <v>0</v>
      </c>
      <c r="O240">
        <v>0</v>
      </c>
    </row>
    <row r="241" spans="1:15" x14ac:dyDescent="0.5">
      <c r="A241" s="1">
        <v>43718</v>
      </c>
      <c r="B241" s="69">
        <f t="shared" si="9"/>
        <v>9</v>
      </c>
      <c r="C241" s="1">
        <v>43496</v>
      </c>
      <c r="D241" s="69">
        <f t="shared" si="10"/>
        <v>1</v>
      </c>
      <c r="E241" t="s">
        <v>241</v>
      </c>
      <c r="F241" t="s">
        <v>242</v>
      </c>
      <c r="G241" t="s">
        <v>27</v>
      </c>
      <c r="H241" t="s">
        <v>106</v>
      </c>
      <c r="I241" s="2">
        <v>3666.67</v>
      </c>
      <c r="J241" t="str">
        <f t="shared" si="11"/>
        <v>Attiva</v>
      </c>
      <c r="N241">
        <v>0</v>
      </c>
      <c r="O241">
        <v>0</v>
      </c>
    </row>
    <row r="242" spans="1:15" x14ac:dyDescent="0.5">
      <c r="A242" s="1">
        <v>43718</v>
      </c>
      <c r="B242" s="69">
        <f t="shared" si="9"/>
        <v>9</v>
      </c>
      <c r="C242" s="1">
        <v>43616</v>
      </c>
      <c r="D242" s="69">
        <f t="shared" si="10"/>
        <v>5</v>
      </c>
      <c r="E242" t="s">
        <v>550</v>
      </c>
      <c r="F242" t="s">
        <v>551</v>
      </c>
      <c r="G242" t="s">
        <v>103</v>
      </c>
      <c r="H242" t="s">
        <v>106</v>
      </c>
      <c r="I242" s="2">
        <v>5567.59</v>
      </c>
      <c r="J242" t="str">
        <f t="shared" si="11"/>
        <v>Attiva</v>
      </c>
      <c r="N242">
        <v>0</v>
      </c>
      <c r="O242">
        <v>0</v>
      </c>
    </row>
    <row r="243" spans="1:15" x14ac:dyDescent="0.5">
      <c r="A243" s="1">
        <v>43718</v>
      </c>
      <c r="B243" s="69">
        <f t="shared" si="9"/>
        <v>9</v>
      </c>
      <c r="C243" s="1">
        <v>43210</v>
      </c>
      <c r="D243" s="69">
        <f t="shared" si="10"/>
        <v>4</v>
      </c>
      <c r="E243" t="s">
        <v>552</v>
      </c>
      <c r="F243" t="s">
        <v>298</v>
      </c>
      <c r="G243" t="s">
        <v>29</v>
      </c>
      <c r="H243" t="s">
        <v>107</v>
      </c>
      <c r="I243" s="2">
        <v>4000</v>
      </c>
      <c r="J243" t="str">
        <f t="shared" si="11"/>
        <v>Attiva</v>
      </c>
      <c r="N243">
        <v>0</v>
      </c>
      <c r="O243">
        <v>0</v>
      </c>
    </row>
    <row r="244" spans="1:15" x14ac:dyDescent="0.5">
      <c r="A244" s="1">
        <v>43718</v>
      </c>
      <c r="B244" s="69">
        <f t="shared" si="9"/>
        <v>9</v>
      </c>
      <c r="C244" s="1">
        <v>43476</v>
      </c>
      <c r="D244" s="69">
        <f t="shared" si="10"/>
        <v>1</v>
      </c>
      <c r="E244" t="s">
        <v>249</v>
      </c>
      <c r="F244" t="s">
        <v>250</v>
      </c>
      <c r="G244" t="s">
        <v>29</v>
      </c>
      <c r="H244" t="s">
        <v>108</v>
      </c>
      <c r="I244" s="2">
        <v>2500</v>
      </c>
      <c r="J244" t="str">
        <f t="shared" si="11"/>
        <v>Attiva</v>
      </c>
      <c r="N244">
        <v>0</v>
      </c>
      <c r="O244">
        <v>0</v>
      </c>
    </row>
    <row r="245" spans="1:15" x14ac:dyDescent="0.5">
      <c r="A245" s="1">
        <v>43718</v>
      </c>
      <c r="B245" s="69">
        <f t="shared" si="9"/>
        <v>9</v>
      </c>
      <c r="C245" s="1">
        <v>43604</v>
      </c>
      <c r="D245" s="69">
        <f t="shared" si="10"/>
        <v>5</v>
      </c>
      <c r="E245" t="s">
        <v>553</v>
      </c>
      <c r="F245" t="s">
        <v>535</v>
      </c>
      <c r="G245" t="s">
        <v>29</v>
      </c>
      <c r="H245" t="s">
        <v>106</v>
      </c>
      <c r="I245" s="2">
        <v>2210.35</v>
      </c>
      <c r="J245" t="str">
        <f t="shared" si="11"/>
        <v>Attiva</v>
      </c>
      <c r="N245">
        <v>0</v>
      </c>
      <c r="O245">
        <v>0</v>
      </c>
    </row>
    <row r="246" spans="1:15" x14ac:dyDescent="0.5">
      <c r="A246" s="1">
        <v>43718</v>
      </c>
      <c r="B246" s="69">
        <f t="shared" si="9"/>
        <v>9</v>
      </c>
      <c r="C246" s="1">
        <v>43136</v>
      </c>
      <c r="D246" s="69">
        <f t="shared" si="10"/>
        <v>2</v>
      </c>
      <c r="E246" t="s">
        <v>257</v>
      </c>
      <c r="F246" t="s">
        <v>258</v>
      </c>
      <c r="G246" t="s">
        <v>30</v>
      </c>
      <c r="H246" t="s">
        <v>106</v>
      </c>
      <c r="I246" s="2">
        <v>2900</v>
      </c>
      <c r="J246" t="str">
        <f t="shared" si="11"/>
        <v>Attiva</v>
      </c>
      <c r="N246">
        <v>0</v>
      </c>
      <c r="O246">
        <v>0</v>
      </c>
    </row>
    <row r="247" spans="1:15" x14ac:dyDescent="0.5">
      <c r="A247" s="1">
        <v>43718</v>
      </c>
      <c r="B247" s="69">
        <f t="shared" si="9"/>
        <v>9</v>
      </c>
      <c r="C247" s="1">
        <v>43616</v>
      </c>
      <c r="D247" s="69">
        <f t="shared" si="10"/>
        <v>5</v>
      </c>
      <c r="E247" t="s">
        <v>554</v>
      </c>
      <c r="F247" t="s">
        <v>321</v>
      </c>
      <c r="G247" t="s">
        <v>104</v>
      </c>
      <c r="H247" t="s">
        <v>106</v>
      </c>
      <c r="I247" s="2">
        <v>313.56</v>
      </c>
      <c r="J247" t="str">
        <f t="shared" si="11"/>
        <v>Attiva</v>
      </c>
      <c r="N247">
        <v>0</v>
      </c>
      <c r="O247">
        <v>0</v>
      </c>
    </row>
    <row r="248" spans="1:15" x14ac:dyDescent="0.5">
      <c r="A248" s="1">
        <v>43718</v>
      </c>
      <c r="B248" s="69">
        <f t="shared" si="9"/>
        <v>9</v>
      </c>
      <c r="C248" s="1">
        <v>43385</v>
      </c>
      <c r="D248" s="69">
        <f t="shared" si="10"/>
        <v>10</v>
      </c>
      <c r="E248" t="s">
        <v>263</v>
      </c>
      <c r="F248" t="s">
        <v>264</v>
      </c>
      <c r="G248" t="s">
        <v>32</v>
      </c>
      <c r="H248" t="s">
        <v>106</v>
      </c>
      <c r="I248" s="2">
        <v>500</v>
      </c>
      <c r="J248" t="str">
        <f t="shared" si="11"/>
        <v>Attiva</v>
      </c>
      <c r="N248">
        <v>0</v>
      </c>
      <c r="O248">
        <v>0</v>
      </c>
    </row>
    <row r="249" spans="1:15" x14ac:dyDescent="0.5">
      <c r="A249" s="1">
        <v>43718</v>
      </c>
      <c r="B249" s="69">
        <f t="shared" si="9"/>
        <v>9</v>
      </c>
      <c r="C249" s="1">
        <v>43385</v>
      </c>
      <c r="D249" s="69">
        <f t="shared" si="10"/>
        <v>10</v>
      </c>
      <c r="E249" t="s">
        <v>265</v>
      </c>
      <c r="F249" t="s">
        <v>266</v>
      </c>
      <c r="G249" t="s">
        <v>33</v>
      </c>
      <c r="H249" t="s">
        <v>106</v>
      </c>
      <c r="I249" s="2">
        <v>5300</v>
      </c>
      <c r="J249" t="str">
        <f t="shared" si="11"/>
        <v>Attiva</v>
      </c>
      <c r="N249">
        <v>0</v>
      </c>
      <c r="O249">
        <v>0</v>
      </c>
    </row>
    <row r="250" spans="1:15" x14ac:dyDescent="0.5">
      <c r="A250" s="1">
        <v>43718</v>
      </c>
      <c r="B250" s="69">
        <f t="shared" si="9"/>
        <v>9</v>
      </c>
      <c r="C250" s="1">
        <v>43496</v>
      </c>
      <c r="D250" s="69">
        <f t="shared" si="10"/>
        <v>1</v>
      </c>
      <c r="E250" t="s">
        <v>267</v>
      </c>
      <c r="F250" t="s">
        <v>268</v>
      </c>
      <c r="G250" t="s">
        <v>34</v>
      </c>
      <c r="H250" t="s">
        <v>106</v>
      </c>
      <c r="I250" s="2">
        <v>4285.71</v>
      </c>
      <c r="J250" t="str">
        <f t="shared" si="11"/>
        <v>Attiva</v>
      </c>
      <c r="N250">
        <v>0</v>
      </c>
      <c r="O250">
        <v>0</v>
      </c>
    </row>
    <row r="251" spans="1:15" x14ac:dyDescent="0.5">
      <c r="A251" s="1">
        <v>43718</v>
      </c>
      <c r="B251" s="69">
        <f t="shared" si="9"/>
        <v>9</v>
      </c>
      <c r="C251" s="1">
        <v>43524</v>
      </c>
      <c r="D251" s="69">
        <f t="shared" si="10"/>
        <v>2</v>
      </c>
      <c r="E251" t="s">
        <v>269</v>
      </c>
      <c r="F251" t="s">
        <v>270</v>
      </c>
      <c r="G251" t="s">
        <v>35</v>
      </c>
      <c r="H251" t="s">
        <v>106</v>
      </c>
      <c r="I251" s="2">
        <v>2610</v>
      </c>
      <c r="J251" t="str">
        <f t="shared" si="11"/>
        <v>Attiva</v>
      </c>
      <c r="N251">
        <v>0</v>
      </c>
      <c r="O251">
        <v>0</v>
      </c>
    </row>
    <row r="252" spans="1:15" x14ac:dyDescent="0.5">
      <c r="A252" s="1">
        <v>43718</v>
      </c>
      <c r="B252" s="69">
        <f t="shared" si="9"/>
        <v>9</v>
      </c>
      <c r="C252" s="1">
        <v>43616</v>
      </c>
      <c r="D252" s="69">
        <f t="shared" si="10"/>
        <v>5</v>
      </c>
      <c r="E252" t="s">
        <v>555</v>
      </c>
      <c r="F252" t="s">
        <v>556</v>
      </c>
      <c r="G252" t="s">
        <v>36</v>
      </c>
      <c r="H252" t="s">
        <v>106</v>
      </c>
      <c r="I252" s="2">
        <v>-5867.52</v>
      </c>
      <c r="J252" t="str">
        <f t="shared" si="11"/>
        <v>Passiva</v>
      </c>
      <c r="N252">
        <v>0</v>
      </c>
      <c r="O252">
        <v>0</v>
      </c>
    </row>
    <row r="253" spans="1:15" x14ac:dyDescent="0.5">
      <c r="A253" s="1">
        <v>43718</v>
      </c>
      <c r="B253" s="69">
        <f t="shared" si="9"/>
        <v>9</v>
      </c>
      <c r="C253" s="1">
        <v>43604</v>
      </c>
      <c r="D253" s="69">
        <f t="shared" si="10"/>
        <v>5</v>
      </c>
      <c r="E253" t="s">
        <v>557</v>
      </c>
      <c r="F253" t="s">
        <v>558</v>
      </c>
      <c r="G253" t="s">
        <v>38</v>
      </c>
      <c r="H253" t="s">
        <v>106</v>
      </c>
      <c r="I253" s="2">
        <v>-614.53</v>
      </c>
      <c r="J253" t="str">
        <f t="shared" si="11"/>
        <v>Passiva</v>
      </c>
      <c r="N253">
        <v>0</v>
      </c>
      <c r="O253">
        <v>0</v>
      </c>
    </row>
    <row r="254" spans="1:15" x14ac:dyDescent="0.5">
      <c r="A254" s="1">
        <v>43718</v>
      </c>
      <c r="B254" s="69">
        <f t="shared" si="9"/>
        <v>9</v>
      </c>
      <c r="C254" s="1">
        <v>43458</v>
      </c>
      <c r="D254" s="69">
        <f t="shared" si="10"/>
        <v>12</v>
      </c>
      <c r="E254" t="s">
        <v>277</v>
      </c>
      <c r="F254" t="s">
        <v>278</v>
      </c>
      <c r="G254" t="s">
        <v>38</v>
      </c>
      <c r="H254" t="s">
        <v>106</v>
      </c>
      <c r="I254" s="2">
        <v>-4680</v>
      </c>
      <c r="J254" t="str">
        <f t="shared" si="11"/>
        <v>Passiva</v>
      </c>
      <c r="N254">
        <v>0</v>
      </c>
      <c r="O254">
        <v>0</v>
      </c>
    </row>
    <row r="255" spans="1:15" x14ac:dyDescent="0.5">
      <c r="A255" s="1">
        <v>43718</v>
      </c>
      <c r="B255" s="69">
        <f t="shared" si="9"/>
        <v>9</v>
      </c>
      <c r="C255" s="1">
        <v>43585</v>
      </c>
      <c r="D255" s="69">
        <f t="shared" si="10"/>
        <v>4</v>
      </c>
      <c r="E255" t="s">
        <v>559</v>
      </c>
      <c r="F255" t="s">
        <v>560</v>
      </c>
      <c r="G255" t="s">
        <v>40</v>
      </c>
      <c r="H255" t="s">
        <v>106</v>
      </c>
      <c r="I255" s="2">
        <v>-936.34</v>
      </c>
      <c r="J255" t="str">
        <f t="shared" si="11"/>
        <v>Passiva</v>
      </c>
      <c r="N255">
        <v>0</v>
      </c>
      <c r="O255">
        <v>0</v>
      </c>
    </row>
    <row r="256" spans="1:15" x14ac:dyDescent="0.5">
      <c r="A256" s="1">
        <v>43718</v>
      </c>
      <c r="B256" s="69">
        <f t="shared" si="9"/>
        <v>9</v>
      </c>
      <c r="C256" s="1">
        <v>43585</v>
      </c>
      <c r="D256" s="69">
        <f t="shared" si="10"/>
        <v>4</v>
      </c>
      <c r="E256" t="s">
        <v>561</v>
      </c>
      <c r="F256" t="s">
        <v>562</v>
      </c>
      <c r="G256" t="s">
        <v>14</v>
      </c>
      <c r="H256" t="s">
        <v>106</v>
      </c>
      <c r="I256" s="2">
        <v>-5570.52</v>
      </c>
      <c r="J256" t="str">
        <f t="shared" si="11"/>
        <v>Passiva</v>
      </c>
      <c r="N256">
        <v>0</v>
      </c>
      <c r="O256">
        <v>0</v>
      </c>
    </row>
    <row r="257" spans="1:15" x14ac:dyDescent="0.5">
      <c r="A257" s="1">
        <v>43718</v>
      </c>
      <c r="B257" s="69">
        <f t="shared" si="9"/>
        <v>9</v>
      </c>
      <c r="C257" s="1">
        <v>43583</v>
      </c>
      <c r="D257" s="69">
        <f t="shared" si="10"/>
        <v>4</v>
      </c>
      <c r="E257" t="s">
        <v>563</v>
      </c>
      <c r="F257" t="s">
        <v>564</v>
      </c>
      <c r="G257" t="s">
        <v>42</v>
      </c>
      <c r="H257" t="s">
        <v>106</v>
      </c>
      <c r="I257" s="2">
        <v>-1459.78</v>
      </c>
      <c r="J257" t="str">
        <f t="shared" si="11"/>
        <v>Passiva</v>
      </c>
      <c r="N257">
        <v>0</v>
      </c>
      <c r="O257">
        <v>0</v>
      </c>
    </row>
    <row r="258" spans="1:15" x14ac:dyDescent="0.5">
      <c r="A258" s="1">
        <v>43718</v>
      </c>
      <c r="B258" s="69">
        <f t="shared" si="9"/>
        <v>9</v>
      </c>
      <c r="C258" s="1">
        <v>43616</v>
      </c>
      <c r="D258" s="69">
        <f t="shared" si="10"/>
        <v>5</v>
      </c>
      <c r="E258" t="s">
        <v>565</v>
      </c>
      <c r="F258" t="s">
        <v>566</v>
      </c>
      <c r="G258" t="s">
        <v>43</v>
      </c>
      <c r="H258" t="s">
        <v>108</v>
      </c>
      <c r="I258" s="2">
        <v>-740.6</v>
      </c>
      <c r="J258" t="str">
        <f t="shared" si="11"/>
        <v>Passiva</v>
      </c>
      <c r="N258">
        <v>0</v>
      </c>
      <c r="O258">
        <v>0</v>
      </c>
    </row>
    <row r="259" spans="1:15" x14ac:dyDescent="0.5">
      <c r="A259" s="1">
        <v>43718</v>
      </c>
      <c r="B259" s="69">
        <f t="shared" si="9"/>
        <v>9</v>
      </c>
      <c r="C259" s="1">
        <v>43454</v>
      </c>
      <c r="D259" s="69">
        <f t="shared" si="10"/>
        <v>12</v>
      </c>
      <c r="E259" t="s">
        <v>471</v>
      </c>
      <c r="F259" t="s">
        <v>472</v>
      </c>
      <c r="G259" t="s">
        <v>20</v>
      </c>
      <c r="H259" t="s">
        <v>106</v>
      </c>
      <c r="I259" s="2">
        <v>-36218.76</v>
      </c>
      <c r="J259" t="str">
        <f t="shared" si="11"/>
        <v>Passiva</v>
      </c>
      <c r="N259">
        <v>0</v>
      </c>
      <c r="O259">
        <v>0</v>
      </c>
    </row>
    <row r="260" spans="1:15" x14ac:dyDescent="0.5">
      <c r="A260" s="1">
        <v>43718</v>
      </c>
      <c r="B260" s="69">
        <f t="shared" ref="B260:B323" si="12">+MONTH(A260)</f>
        <v>9</v>
      </c>
      <c r="C260" s="1">
        <v>43616</v>
      </c>
      <c r="D260" s="69">
        <f t="shared" ref="D260:D323" si="13">+MONTH(C260)</f>
        <v>5</v>
      </c>
      <c r="E260" t="s">
        <v>567</v>
      </c>
      <c r="F260" t="s">
        <v>224</v>
      </c>
      <c r="G260" t="s">
        <v>45</v>
      </c>
      <c r="H260" t="s">
        <v>106</v>
      </c>
      <c r="I260" s="2">
        <v>-1380</v>
      </c>
      <c r="J260" t="str">
        <f t="shared" ref="J260:J323" si="14">+IF(I260&gt;0,"Attiva","Passiva")</f>
        <v>Passiva</v>
      </c>
      <c r="N260">
        <v>0</v>
      </c>
      <c r="O260">
        <v>0</v>
      </c>
    </row>
    <row r="261" spans="1:15" x14ac:dyDescent="0.5">
      <c r="A261" s="1">
        <v>43718</v>
      </c>
      <c r="B261" s="69">
        <f t="shared" si="12"/>
        <v>9</v>
      </c>
      <c r="C261" s="1">
        <v>43556</v>
      </c>
      <c r="D261" s="69">
        <f t="shared" si="13"/>
        <v>4</v>
      </c>
      <c r="E261" t="s">
        <v>568</v>
      </c>
      <c r="F261" t="s">
        <v>569</v>
      </c>
      <c r="G261" t="s">
        <v>49</v>
      </c>
      <c r="H261" t="s">
        <v>108</v>
      </c>
      <c r="I261" s="2">
        <v>-4788</v>
      </c>
      <c r="J261" t="str">
        <f t="shared" si="14"/>
        <v>Passiva</v>
      </c>
      <c r="N261">
        <v>0</v>
      </c>
      <c r="O261">
        <v>0</v>
      </c>
    </row>
    <row r="262" spans="1:15" x14ac:dyDescent="0.5">
      <c r="A262" s="1">
        <v>43718</v>
      </c>
      <c r="B262" s="69">
        <f t="shared" si="12"/>
        <v>9</v>
      </c>
      <c r="C262" s="1">
        <v>43616</v>
      </c>
      <c r="D262" s="69">
        <f t="shared" si="13"/>
        <v>5</v>
      </c>
      <c r="E262" t="s">
        <v>570</v>
      </c>
      <c r="F262" t="s">
        <v>571</v>
      </c>
      <c r="G262" t="s">
        <v>52</v>
      </c>
      <c r="H262" t="s">
        <v>106</v>
      </c>
      <c r="I262" s="2">
        <v>-7385.4</v>
      </c>
      <c r="J262" t="str">
        <f t="shared" si="14"/>
        <v>Passiva</v>
      </c>
      <c r="N262">
        <v>0</v>
      </c>
      <c r="O262">
        <v>0</v>
      </c>
    </row>
    <row r="263" spans="1:15" x14ac:dyDescent="0.5">
      <c r="A263" s="1">
        <v>43718</v>
      </c>
      <c r="B263" s="69">
        <f t="shared" si="12"/>
        <v>9</v>
      </c>
      <c r="C263" s="1">
        <v>43616</v>
      </c>
      <c r="D263" s="69">
        <f t="shared" si="13"/>
        <v>5</v>
      </c>
      <c r="E263" t="s">
        <v>572</v>
      </c>
      <c r="F263" t="s">
        <v>298</v>
      </c>
      <c r="G263" t="s">
        <v>52</v>
      </c>
      <c r="H263" t="s">
        <v>106</v>
      </c>
      <c r="I263" s="2">
        <v>-360</v>
      </c>
      <c r="J263" t="str">
        <f t="shared" si="14"/>
        <v>Passiva</v>
      </c>
      <c r="N263">
        <v>0</v>
      </c>
      <c r="O263">
        <v>0</v>
      </c>
    </row>
    <row r="264" spans="1:15" x14ac:dyDescent="0.5">
      <c r="A264" s="1">
        <v>43718</v>
      </c>
      <c r="B264" s="69">
        <f t="shared" si="12"/>
        <v>9</v>
      </c>
      <c r="C264" s="1">
        <v>43585</v>
      </c>
      <c r="D264" s="69">
        <f t="shared" si="13"/>
        <v>4</v>
      </c>
      <c r="E264" t="s">
        <v>483</v>
      </c>
      <c r="F264" t="s">
        <v>484</v>
      </c>
      <c r="G264" t="s">
        <v>52</v>
      </c>
      <c r="H264" t="s">
        <v>106</v>
      </c>
      <c r="I264" s="2">
        <v>-3190</v>
      </c>
      <c r="J264" t="str">
        <f t="shared" si="14"/>
        <v>Passiva</v>
      </c>
      <c r="N264">
        <v>0</v>
      </c>
      <c r="O264">
        <v>0</v>
      </c>
    </row>
    <row r="265" spans="1:15" x14ac:dyDescent="0.5">
      <c r="A265" s="1">
        <v>43718</v>
      </c>
      <c r="B265" s="69">
        <f t="shared" si="12"/>
        <v>9</v>
      </c>
      <c r="C265" s="1">
        <v>43585</v>
      </c>
      <c r="D265" s="69">
        <f t="shared" si="13"/>
        <v>4</v>
      </c>
      <c r="E265" t="s">
        <v>573</v>
      </c>
      <c r="F265" t="s">
        <v>574</v>
      </c>
      <c r="G265" t="s">
        <v>53</v>
      </c>
      <c r="H265" t="s">
        <v>106</v>
      </c>
      <c r="I265" s="2">
        <v>-6915.55</v>
      </c>
      <c r="J265" t="str">
        <f t="shared" si="14"/>
        <v>Passiva</v>
      </c>
      <c r="N265">
        <v>0</v>
      </c>
      <c r="O265">
        <v>0</v>
      </c>
    </row>
    <row r="266" spans="1:15" x14ac:dyDescent="0.5">
      <c r="A266" s="1">
        <v>43718</v>
      </c>
      <c r="B266" s="69">
        <f t="shared" si="12"/>
        <v>9</v>
      </c>
      <c r="C266" s="1">
        <v>43598</v>
      </c>
      <c r="D266" s="69">
        <f t="shared" si="13"/>
        <v>5</v>
      </c>
      <c r="E266" t="s">
        <v>575</v>
      </c>
      <c r="F266" t="s">
        <v>576</v>
      </c>
      <c r="G266" t="s">
        <v>56</v>
      </c>
      <c r="H266" t="s">
        <v>106</v>
      </c>
      <c r="I266" s="2">
        <v>-2463.1799999999998</v>
      </c>
      <c r="J266" t="str">
        <f t="shared" si="14"/>
        <v>Passiva</v>
      </c>
      <c r="N266">
        <v>0</v>
      </c>
      <c r="O266">
        <v>0</v>
      </c>
    </row>
    <row r="267" spans="1:15" x14ac:dyDescent="0.5">
      <c r="A267" s="1">
        <v>43718</v>
      </c>
      <c r="B267" s="69">
        <f t="shared" si="12"/>
        <v>9</v>
      </c>
      <c r="C267" s="1">
        <v>43611</v>
      </c>
      <c r="D267" s="69">
        <f t="shared" si="13"/>
        <v>5</v>
      </c>
      <c r="E267" t="s">
        <v>577</v>
      </c>
      <c r="F267" t="s">
        <v>578</v>
      </c>
      <c r="G267" t="s">
        <v>56</v>
      </c>
      <c r="H267" t="s">
        <v>106</v>
      </c>
      <c r="I267" s="2">
        <v>-243.46</v>
      </c>
      <c r="J267" t="str">
        <f t="shared" si="14"/>
        <v>Passiva</v>
      </c>
      <c r="N267">
        <v>0</v>
      </c>
      <c r="O267">
        <v>0</v>
      </c>
    </row>
    <row r="268" spans="1:15" x14ac:dyDescent="0.5">
      <c r="A268" s="1">
        <v>43718</v>
      </c>
      <c r="B268" s="69">
        <f t="shared" si="12"/>
        <v>9</v>
      </c>
      <c r="C268" s="1">
        <v>43616</v>
      </c>
      <c r="D268" s="69">
        <f t="shared" si="13"/>
        <v>5</v>
      </c>
      <c r="E268" t="s">
        <v>579</v>
      </c>
      <c r="F268" t="s">
        <v>580</v>
      </c>
      <c r="G268" t="s">
        <v>92</v>
      </c>
      <c r="H268" t="s">
        <v>106</v>
      </c>
      <c r="I268" s="2">
        <v>-6216</v>
      </c>
      <c r="J268" t="str">
        <f t="shared" si="14"/>
        <v>Passiva</v>
      </c>
      <c r="N268">
        <v>0</v>
      </c>
      <c r="O268">
        <v>0</v>
      </c>
    </row>
    <row r="269" spans="1:15" x14ac:dyDescent="0.5">
      <c r="A269" s="1">
        <v>43718</v>
      </c>
      <c r="B269" s="69">
        <f t="shared" si="12"/>
        <v>9</v>
      </c>
      <c r="C269" s="1">
        <v>43598</v>
      </c>
      <c r="D269" s="69">
        <f t="shared" si="13"/>
        <v>5</v>
      </c>
      <c r="E269" t="s">
        <v>581</v>
      </c>
      <c r="F269" t="s">
        <v>582</v>
      </c>
      <c r="G269" t="s">
        <v>105</v>
      </c>
      <c r="H269" t="s">
        <v>106</v>
      </c>
      <c r="I269" s="2">
        <v>-910.5</v>
      </c>
      <c r="J269" t="str">
        <f t="shared" si="14"/>
        <v>Passiva</v>
      </c>
      <c r="N269">
        <v>0</v>
      </c>
      <c r="O269">
        <v>0</v>
      </c>
    </row>
    <row r="270" spans="1:15" x14ac:dyDescent="0.5">
      <c r="A270" s="1">
        <v>43718</v>
      </c>
      <c r="B270" s="69">
        <f t="shared" si="12"/>
        <v>9</v>
      </c>
      <c r="C270" s="1">
        <v>43596</v>
      </c>
      <c r="D270" s="69">
        <f t="shared" si="13"/>
        <v>5</v>
      </c>
      <c r="E270" t="s">
        <v>583</v>
      </c>
      <c r="F270" t="s">
        <v>584</v>
      </c>
      <c r="G270" t="s">
        <v>95</v>
      </c>
      <c r="H270" t="s">
        <v>106</v>
      </c>
      <c r="I270" s="2">
        <v>-1566.19</v>
      </c>
      <c r="J270" t="str">
        <f t="shared" si="14"/>
        <v>Passiva</v>
      </c>
      <c r="N270">
        <v>0</v>
      </c>
      <c r="O270">
        <v>0</v>
      </c>
    </row>
    <row r="271" spans="1:15" x14ac:dyDescent="0.5">
      <c r="A271" s="1">
        <v>43723</v>
      </c>
      <c r="B271" s="69">
        <f t="shared" si="12"/>
        <v>9</v>
      </c>
      <c r="C271" s="1">
        <v>43598</v>
      </c>
      <c r="D271" s="69">
        <f t="shared" si="13"/>
        <v>5</v>
      </c>
      <c r="E271" t="s">
        <v>421</v>
      </c>
      <c r="F271" t="s">
        <v>422</v>
      </c>
      <c r="G271" t="s">
        <v>17</v>
      </c>
      <c r="H271" t="s">
        <v>107</v>
      </c>
      <c r="I271" s="2">
        <v>4289.95</v>
      </c>
      <c r="J271" t="str">
        <f t="shared" si="14"/>
        <v>Attiva</v>
      </c>
      <c r="N271">
        <v>0</v>
      </c>
      <c r="O271">
        <v>0</v>
      </c>
    </row>
    <row r="272" spans="1:15" x14ac:dyDescent="0.5">
      <c r="A272" s="1">
        <v>43723</v>
      </c>
      <c r="B272" s="69">
        <f t="shared" si="12"/>
        <v>9</v>
      </c>
      <c r="C272" s="1">
        <v>43616</v>
      </c>
      <c r="D272" s="69">
        <f t="shared" si="13"/>
        <v>5</v>
      </c>
      <c r="E272" t="s">
        <v>585</v>
      </c>
      <c r="F272" t="s">
        <v>586</v>
      </c>
      <c r="G272" t="s">
        <v>17</v>
      </c>
      <c r="H272" t="s">
        <v>106</v>
      </c>
      <c r="I272" s="2">
        <v>8246.34</v>
      </c>
      <c r="J272" t="str">
        <f t="shared" si="14"/>
        <v>Attiva</v>
      </c>
      <c r="N272">
        <v>0</v>
      </c>
      <c r="O272">
        <v>0</v>
      </c>
    </row>
    <row r="273" spans="1:15" x14ac:dyDescent="0.5">
      <c r="A273" s="1">
        <v>43723</v>
      </c>
      <c r="B273" s="69">
        <f t="shared" si="12"/>
        <v>9</v>
      </c>
      <c r="C273" s="1">
        <v>43496</v>
      </c>
      <c r="D273" s="69">
        <f t="shared" si="13"/>
        <v>1</v>
      </c>
      <c r="E273" t="s">
        <v>193</v>
      </c>
      <c r="F273" t="s">
        <v>194</v>
      </c>
      <c r="G273" t="s">
        <v>8</v>
      </c>
      <c r="H273" t="s">
        <v>106</v>
      </c>
      <c r="I273" s="2">
        <v>2000</v>
      </c>
      <c r="J273" t="str">
        <f t="shared" si="14"/>
        <v>Attiva</v>
      </c>
      <c r="N273">
        <v>0</v>
      </c>
      <c r="O273">
        <v>0</v>
      </c>
    </row>
    <row r="274" spans="1:15" x14ac:dyDescent="0.5">
      <c r="A274" s="1">
        <v>43738</v>
      </c>
      <c r="B274" s="69">
        <f t="shared" si="12"/>
        <v>9</v>
      </c>
      <c r="C274" s="1">
        <v>43463</v>
      </c>
      <c r="D274" s="69">
        <f t="shared" si="13"/>
        <v>12</v>
      </c>
      <c r="E274" t="s">
        <v>417</v>
      </c>
      <c r="F274" t="s">
        <v>418</v>
      </c>
      <c r="G274" t="s">
        <v>13</v>
      </c>
      <c r="H274" t="s">
        <v>108</v>
      </c>
      <c r="I274" s="2">
        <v>29197.5</v>
      </c>
      <c r="J274" t="str">
        <f t="shared" si="14"/>
        <v>Attiva</v>
      </c>
      <c r="N274">
        <v>0</v>
      </c>
      <c r="O274">
        <v>0</v>
      </c>
    </row>
    <row r="275" spans="1:15" x14ac:dyDescent="0.5">
      <c r="A275" s="1">
        <v>43738</v>
      </c>
      <c r="B275" s="69">
        <f t="shared" si="12"/>
        <v>9</v>
      </c>
      <c r="C275" s="1">
        <v>43616</v>
      </c>
      <c r="D275" s="69">
        <f t="shared" si="13"/>
        <v>5</v>
      </c>
      <c r="E275" t="s">
        <v>587</v>
      </c>
      <c r="F275" t="s">
        <v>588</v>
      </c>
      <c r="G275" t="s">
        <v>14</v>
      </c>
      <c r="H275" t="s">
        <v>106</v>
      </c>
      <c r="I275" s="2">
        <v>11201.52</v>
      </c>
      <c r="J275" t="str">
        <f t="shared" si="14"/>
        <v>Attiva</v>
      </c>
      <c r="N275">
        <v>0</v>
      </c>
      <c r="O275">
        <v>0</v>
      </c>
    </row>
    <row r="276" spans="1:15" x14ac:dyDescent="0.5">
      <c r="A276" s="1">
        <v>43738</v>
      </c>
      <c r="B276" s="69">
        <f t="shared" si="12"/>
        <v>9</v>
      </c>
      <c r="C276" s="1">
        <v>43598</v>
      </c>
      <c r="D276" s="69">
        <f t="shared" si="13"/>
        <v>5</v>
      </c>
      <c r="E276" t="s">
        <v>421</v>
      </c>
      <c r="F276" t="s">
        <v>422</v>
      </c>
      <c r="G276" t="s">
        <v>17</v>
      </c>
      <c r="H276" t="s">
        <v>107</v>
      </c>
      <c r="I276" s="2">
        <v>4292.53</v>
      </c>
      <c r="J276" t="str">
        <f t="shared" si="14"/>
        <v>Attiva</v>
      </c>
      <c r="N276">
        <v>0</v>
      </c>
      <c r="O276">
        <v>0</v>
      </c>
    </row>
    <row r="277" spans="1:15" x14ac:dyDescent="0.5">
      <c r="A277" s="1">
        <v>43738</v>
      </c>
      <c r="B277" s="69">
        <f t="shared" si="12"/>
        <v>9</v>
      </c>
      <c r="C277" s="1">
        <v>43616</v>
      </c>
      <c r="D277" s="69">
        <f t="shared" si="13"/>
        <v>5</v>
      </c>
      <c r="E277" t="s">
        <v>432</v>
      </c>
      <c r="F277" t="s">
        <v>433</v>
      </c>
      <c r="G277" t="s">
        <v>83</v>
      </c>
      <c r="H277" t="s">
        <v>106</v>
      </c>
      <c r="I277" s="2">
        <v>2880</v>
      </c>
      <c r="J277" t="str">
        <f t="shared" si="14"/>
        <v>Attiva</v>
      </c>
      <c r="N277">
        <v>0</v>
      </c>
      <c r="O277">
        <v>0</v>
      </c>
    </row>
    <row r="278" spans="1:15" x14ac:dyDescent="0.5">
      <c r="A278" s="1">
        <v>43738</v>
      </c>
      <c r="B278" s="69">
        <f t="shared" si="12"/>
        <v>9</v>
      </c>
      <c r="C278" s="1">
        <v>43496</v>
      </c>
      <c r="D278" s="69">
        <f t="shared" si="13"/>
        <v>1</v>
      </c>
      <c r="E278" t="s">
        <v>241</v>
      </c>
      <c r="F278" t="s">
        <v>242</v>
      </c>
      <c r="G278" t="s">
        <v>27</v>
      </c>
      <c r="H278" t="s">
        <v>106</v>
      </c>
      <c r="I278" s="2">
        <v>3666.67</v>
      </c>
      <c r="J278" t="str">
        <f t="shared" si="14"/>
        <v>Attiva</v>
      </c>
      <c r="N278">
        <v>0</v>
      </c>
      <c r="O278">
        <v>0</v>
      </c>
    </row>
    <row r="279" spans="1:15" x14ac:dyDescent="0.5">
      <c r="A279" s="1">
        <v>43738</v>
      </c>
      <c r="B279" s="69">
        <f t="shared" si="12"/>
        <v>9</v>
      </c>
      <c r="C279" s="1">
        <v>43476</v>
      </c>
      <c r="D279" s="69">
        <f t="shared" si="13"/>
        <v>1</v>
      </c>
      <c r="E279" t="s">
        <v>249</v>
      </c>
      <c r="F279" t="s">
        <v>250</v>
      </c>
      <c r="G279" t="s">
        <v>29</v>
      </c>
      <c r="H279" t="s">
        <v>108</v>
      </c>
      <c r="I279" s="2">
        <v>2500</v>
      </c>
      <c r="J279" t="str">
        <f t="shared" si="14"/>
        <v>Attiva</v>
      </c>
      <c r="N279">
        <v>0</v>
      </c>
      <c r="O279">
        <v>0</v>
      </c>
    </row>
    <row r="280" spans="1:15" x14ac:dyDescent="0.5">
      <c r="A280" s="1">
        <v>43738</v>
      </c>
      <c r="B280" s="69">
        <f t="shared" si="12"/>
        <v>9</v>
      </c>
      <c r="C280" s="1">
        <v>43136</v>
      </c>
      <c r="D280" s="69">
        <f t="shared" si="13"/>
        <v>2</v>
      </c>
      <c r="E280" t="s">
        <v>257</v>
      </c>
      <c r="F280" t="s">
        <v>258</v>
      </c>
      <c r="G280" t="s">
        <v>30</v>
      </c>
      <c r="H280" t="s">
        <v>106</v>
      </c>
      <c r="I280" s="2">
        <v>2900</v>
      </c>
      <c r="J280" t="str">
        <f t="shared" si="14"/>
        <v>Attiva</v>
      </c>
      <c r="N280">
        <v>0</v>
      </c>
      <c r="O280">
        <v>0</v>
      </c>
    </row>
    <row r="281" spans="1:15" x14ac:dyDescent="0.5">
      <c r="A281" s="1">
        <v>43738</v>
      </c>
      <c r="B281" s="69">
        <f t="shared" si="12"/>
        <v>9</v>
      </c>
      <c r="C281" s="1">
        <v>43385</v>
      </c>
      <c r="D281" s="69">
        <f t="shared" si="13"/>
        <v>10</v>
      </c>
      <c r="E281" t="s">
        <v>263</v>
      </c>
      <c r="F281" t="s">
        <v>264</v>
      </c>
      <c r="G281" t="s">
        <v>32</v>
      </c>
      <c r="H281" t="s">
        <v>106</v>
      </c>
      <c r="I281" s="2">
        <v>500</v>
      </c>
      <c r="J281" t="str">
        <f t="shared" si="14"/>
        <v>Attiva</v>
      </c>
      <c r="N281">
        <v>0</v>
      </c>
      <c r="O281">
        <v>0</v>
      </c>
    </row>
    <row r="282" spans="1:15" x14ac:dyDescent="0.5">
      <c r="A282" s="1">
        <v>43738</v>
      </c>
      <c r="B282" s="69">
        <f t="shared" si="12"/>
        <v>9</v>
      </c>
      <c r="C282" s="1">
        <v>43385</v>
      </c>
      <c r="D282" s="69">
        <f t="shared" si="13"/>
        <v>10</v>
      </c>
      <c r="E282" t="s">
        <v>265</v>
      </c>
      <c r="F282" t="s">
        <v>266</v>
      </c>
      <c r="G282" t="s">
        <v>33</v>
      </c>
      <c r="H282" t="s">
        <v>106</v>
      </c>
      <c r="I282" s="2">
        <v>5300</v>
      </c>
      <c r="J282" t="str">
        <f t="shared" si="14"/>
        <v>Attiva</v>
      </c>
      <c r="N282">
        <v>0</v>
      </c>
      <c r="O282">
        <v>0</v>
      </c>
    </row>
    <row r="283" spans="1:15" x14ac:dyDescent="0.5">
      <c r="A283" s="1">
        <v>43738</v>
      </c>
      <c r="B283" s="69">
        <f t="shared" si="12"/>
        <v>9</v>
      </c>
      <c r="C283" s="1">
        <v>43496</v>
      </c>
      <c r="D283" s="69">
        <f t="shared" si="13"/>
        <v>1</v>
      </c>
      <c r="E283" t="s">
        <v>267</v>
      </c>
      <c r="F283" t="s">
        <v>268</v>
      </c>
      <c r="G283" t="s">
        <v>34</v>
      </c>
      <c r="H283" t="s">
        <v>106</v>
      </c>
      <c r="I283" s="2">
        <v>4285.72</v>
      </c>
      <c r="J283" t="str">
        <f t="shared" si="14"/>
        <v>Attiva</v>
      </c>
      <c r="N283">
        <v>0</v>
      </c>
      <c r="O283">
        <v>0</v>
      </c>
    </row>
    <row r="284" spans="1:15" x14ac:dyDescent="0.5">
      <c r="A284" s="1">
        <v>43738</v>
      </c>
      <c r="B284" s="69">
        <f t="shared" si="12"/>
        <v>9</v>
      </c>
      <c r="C284" s="1">
        <v>43458</v>
      </c>
      <c r="D284" s="69">
        <f t="shared" si="13"/>
        <v>12</v>
      </c>
      <c r="E284" t="s">
        <v>277</v>
      </c>
      <c r="F284" t="s">
        <v>278</v>
      </c>
      <c r="G284" t="s">
        <v>38</v>
      </c>
      <c r="H284" t="s">
        <v>106</v>
      </c>
      <c r="I284" s="2">
        <v>-4680</v>
      </c>
      <c r="J284" t="str">
        <f t="shared" si="14"/>
        <v>Passiva</v>
      </c>
      <c r="N284">
        <v>0</v>
      </c>
      <c r="O284">
        <v>0</v>
      </c>
    </row>
    <row r="285" spans="1:15" x14ac:dyDescent="0.5">
      <c r="A285" s="1">
        <v>43738</v>
      </c>
      <c r="B285" s="69">
        <f t="shared" si="12"/>
        <v>9</v>
      </c>
      <c r="C285" s="1">
        <v>43616</v>
      </c>
      <c r="D285" s="69">
        <f t="shared" si="13"/>
        <v>5</v>
      </c>
      <c r="E285" t="s">
        <v>589</v>
      </c>
      <c r="F285" t="s">
        <v>590</v>
      </c>
      <c r="G285" t="s">
        <v>40</v>
      </c>
      <c r="H285" t="s">
        <v>106</v>
      </c>
      <c r="I285" s="2">
        <v>-10831.92</v>
      </c>
      <c r="J285" t="str">
        <f t="shared" si="14"/>
        <v>Passiva</v>
      </c>
      <c r="N285">
        <v>0</v>
      </c>
      <c r="O285">
        <v>0</v>
      </c>
    </row>
    <row r="286" spans="1:15" x14ac:dyDescent="0.5">
      <c r="A286" s="1">
        <v>43738</v>
      </c>
      <c r="B286" s="69">
        <f t="shared" si="12"/>
        <v>9</v>
      </c>
      <c r="C286" s="1">
        <v>43585</v>
      </c>
      <c r="D286" s="69">
        <f t="shared" si="13"/>
        <v>4</v>
      </c>
      <c r="E286" t="s">
        <v>561</v>
      </c>
      <c r="F286" t="s">
        <v>562</v>
      </c>
      <c r="G286" t="s">
        <v>14</v>
      </c>
      <c r="H286" t="s">
        <v>106</v>
      </c>
      <c r="I286" s="2">
        <v>-5570.51</v>
      </c>
      <c r="J286" t="str">
        <f t="shared" si="14"/>
        <v>Passiva</v>
      </c>
      <c r="N286">
        <v>0</v>
      </c>
      <c r="O286">
        <v>0</v>
      </c>
    </row>
    <row r="287" spans="1:15" x14ac:dyDescent="0.5">
      <c r="A287" s="1">
        <v>43738</v>
      </c>
      <c r="B287" s="69">
        <f t="shared" si="12"/>
        <v>9</v>
      </c>
      <c r="C287" s="1">
        <v>43616</v>
      </c>
      <c r="D287" s="69">
        <f t="shared" si="13"/>
        <v>5</v>
      </c>
      <c r="E287" t="s">
        <v>591</v>
      </c>
      <c r="F287" t="s">
        <v>592</v>
      </c>
      <c r="G287" t="s">
        <v>14</v>
      </c>
      <c r="H287" t="s">
        <v>106</v>
      </c>
      <c r="I287" s="2">
        <v>-8424.7999999999993</v>
      </c>
      <c r="J287" t="str">
        <f t="shared" si="14"/>
        <v>Passiva</v>
      </c>
      <c r="N287">
        <v>0</v>
      </c>
      <c r="O287">
        <v>0</v>
      </c>
    </row>
    <row r="288" spans="1:15" x14ac:dyDescent="0.5">
      <c r="A288" s="1">
        <v>43738</v>
      </c>
      <c r="B288" s="69">
        <f t="shared" si="12"/>
        <v>9</v>
      </c>
      <c r="C288" s="1">
        <v>43615</v>
      </c>
      <c r="D288" s="69">
        <f t="shared" si="13"/>
        <v>5</v>
      </c>
      <c r="E288" t="s">
        <v>593</v>
      </c>
      <c r="F288" t="s">
        <v>594</v>
      </c>
      <c r="G288" t="s">
        <v>42</v>
      </c>
      <c r="H288" t="s">
        <v>106</v>
      </c>
      <c r="I288" s="2">
        <v>-5565.25</v>
      </c>
      <c r="J288" t="str">
        <f t="shared" si="14"/>
        <v>Passiva</v>
      </c>
      <c r="N288">
        <v>0</v>
      </c>
      <c r="O288">
        <v>0</v>
      </c>
    </row>
    <row r="289" spans="1:15" x14ac:dyDescent="0.5">
      <c r="A289" s="1">
        <v>43738</v>
      </c>
      <c r="B289" s="69">
        <f t="shared" si="12"/>
        <v>9</v>
      </c>
      <c r="C289" s="1">
        <v>43454</v>
      </c>
      <c r="D289" s="69">
        <f t="shared" si="13"/>
        <v>12</v>
      </c>
      <c r="E289" t="s">
        <v>471</v>
      </c>
      <c r="F289" t="s">
        <v>472</v>
      </c>
      <c r="G289" t="s">
        <v>20</v>
      </c>
      <c r="H289" t="s">
        <v>106</v>
      </c>
      <c r="I289" s="2">
        <v>-36218.76</v>
      </c>
      <c r="J289" t="str">
        <f t="shared" si="14"/>
        <v>Passiva</v>
      </c>
      <c r="N289">
        <v>0</v>
      </c>
      <c r="O289">
        <v>0</v>
      </c>
    </row>
    <row r="290" spans="1:15" x14ac:dyDescent="0.5">
      <c r="A290" s="1">
        <v>43738</v>
      </c>
      <c r="B290" s="69">
        <f t="shared" si="12"/>
        <v>9</v>
      </c>
      <c r="C290" s="1">
        <v>40120</v>
      </c>
      <c r="D290" s="69">
        <f t="shared" si="13"/>
        <v>11</v>
      </c>
      <c r="E290" t="s">
        <v>595</v>
      </c>
      <c r="F290" t="s">
        <v>596</v>
      </c>
      <c r="G290" t="s">
        <v>20</v>
      </c>
      <c r="H290" t="s">
        <v>106</v>
      </c>
      <c r="I290" s="2">
        <v>-59003.23</v>
      </c>
      <c r="J290" t="str">
        <f t="shared" si="14"/>
        <v>Passiva</v>
      </c>
      <c r="N290">
        <v>0</v>
      </c>
      <c r="O290">
        <v>0</v>
      </c>
    </row>
    <row r="291" spans="1:15" x14ac:dyDescent="0.5">
      <c r="A291" s="1">
        <v>43738</v>
      </c>
      <c r="B291" s="69">
        <f t="shared" si="12"/>
        <v>9</v>
      </c>
      <c r="C291" s="1">
        <v>43616</v>
      </c>
      <c r="D291" s="69">
        <f t="shared" si="13"/>
        <v>5</v>
      </c>
      <c r="E291" t="s">
        <v>570</v>
      </c>
      <c r="F291" t="s">
        <v>571</v>
      </c>
      <c r="G291" t="s">
        <v>52</v>
      </c>
      <c r="H291" t="s">
        <v>106</v>
      </c>
      <c r="I291" s="2">
        <v>-7385.4</v>
      </c>
      <c r="J291" t="str">
        <f t="shared" si="14"/>
        <v>Passiva</v>
      </c>
      <c r="N291">
        <v>0</v>
      </c>
      <c r="O291">
        <v>0</v>
      </c>
    </row>
    <row r="292" spans="1:15" x14ac:dyDescent="0.5">
      <c r="A292" s="1">
        <v>43738</v>
      </c>
      <c r="B292" s="69">
        <f t="shared" si="12"/>
        <v>9</v>
      </c>
      <c r="C292" s="1">
        <v>43585</v>
      </c>
      <c r="D292" s="69">
        <f t="shared" si="13"/>
        <v>4</v>
      </c>
      <c r="E292" t="s">
        <v>483</v>
      </c>
      <c r="F292" t="s">
        <v>484</v>
      </c>
      <c r="G292" t="s">
        <v>52</v>
      </c>
      <c r="H292" t="s">
        <v>106</v>
      </c>
      <c r="I292" s="2">
        <v>-3190</v>
      </c>
      <c r="J292" t="str">
        <f t="shared" si="14"/>
        <v>Passiva</v>
      </c>
      <c r="N292">
        <v>0</v>
      </c>
      <c r="O292">
        <v>0</v>
      </c>
    </row>
    <row r="293" spans="1:15" x14ac:dyDescent="0.5">
      <c r="A293" s="1">
        <v>43738</v>
      </c>
      <c r="B293" s="69">
        <f t="shared" si="12"/>
        <v>9</v>
      </c>
      <c r="C293" s="1">
        <v>43616</v>
      </c>
      <c r="D293" s="69">
        <f t="shared" si="13"/>
        <v>5</v>
      </c>
      <c r="E293" t="s">
        <v>597</v>
      </c>
      <c r="F293" t="s">
        <v>393</v>
      </c>
      <c r="G293" t="s">
        <v>53</v>
      </c>
      <c r="H293" t="s">
        <v>106</v>
      </c>
      <c r="I293" s="2">
        <v>-12873.6</v>
      </c>
      <c r="J293" t="str">
        <f t="shared" si="14"/>
        <v>Passiva</v>
      </c>
      <c r="N293">
        <v>0</v>
      </c>
      <c r="O293">
        <v>0</v>
      </c>
    </row>
    <row r="294" spans="1:15" x14ac:dyDescent="0.5">
      <c r="A294" s="1">
        <v>43738</v>
      </c>
      <c r="B294" s="69">
        <f t="shared" si="12"/>
        <v>9</v>
      </c>
      <c r="C294" s="1">
        <v>43615</v>
      </c>
      <c r="D294" s="69">
        <f t="shared" si="13"/>
        <v>5</v>
      </c>
      <c r="E294" t="s">
        <v>598</v>
      </c>
      <c r="F294" t="s">
        <v>531</v>
      </c>
      <c r="G294" t="s">
        <v>57</v>
      </c>
      <c r="H294" t="s">
        <v>106</v>
      </c>
      <c r="I294" s="2">
        <v>-720</v>
      </c>
      <c r="J294" t="str">
        <f t="shared" si="14"/>
        <v>Passiva</v>
      </c>
      <c r="N294">
        <v>0</v>
      </c>
      <c r="O294">
        <v>0</v>
      </c>
    </row>
    <row r="295" spans="1:15" x14ac:dyDescent="0.5">
      <c r="A295" s="1">
        <v>43738</v>
      </c>
      <c r="B295" s="69">
        <f t="shared" si="12"/>
        <v>9</v>
      </c>
      <c r="C295" s="1">
        <v>43595</v>
      </c>
      <c r="D295" s="69">
        <f t="shared" si="13"/>
        <v>5</v>
      </c>
      <c r="E295" t="s">
        <v>599</v>
      </c>
      <c r="F295" t="s">
        <v>415</v>
      </c>
      <c r="G295" t="s">
        <v>57</v>
      </c>
      <c r="H295" t="s">
        <v>106</v>
      </c>
      <c r="I295" s="2">
        <v>-925.2</v>
      </c>
      <c r="J295" t="str">
        <f t="shared" si="14"/>
        <v>Passiva</v>
      </c>
      <c r="N295">
        <v>0</v>
      </c>
      <c r="O295">
        <v>0</v>
      </c>
    </row>
    <row r="296" spans="1:15" x14ac:dyDescent="0.5">
      <c r="A296" s="1">
        <v>43738</v>
      </c>
      <c r="B296" s="69">
        <f t="shared" si="12"/>
        <v>9</v>
      </c>
      <c r="C296" s="1">
        <v>43605</v>
      </c>
      <c r="D296" s="69">
        <f t="shared" si="13"/>
        <v>5</v>
      </c>
      <c r="E296" t="s">
        <v>600</v>
      </c>
      <c r="F296" t="s">
        <v>601</v>
      </c>
      <c r="G296" t="s">
        <v>64</v>
      </c>
      <c r="H296" t="s">
        <v>108</v>
      </c>
      <c r="I296" s="2">
        <v>-4579.2</v>
      </c>
      <c r="J296" t="str">
        <f t="shared" si="14"/>
        <v>Passiva</v>
      </c>
      <c r="N296">
        <v>0</v>
      </c>
      <c r="O296">
        <v>0</v>
      </c>
    </row>
    <row r="297" spans="1:15" x14ac:dyDescent="0.5">
      <c r="A297" s="1">
        <v>43738</v>
      </c>
      <c r="B297" s="69">
        <f t="shared" si="12"/>
        <v>9</v>
      </c>
      <c r="C297" s="1">
        <v>43612</v>
      </c>
      <c r="D297" s="69">
        <f t="shared" si="13"/>
        <v>5</v>
      </c>
      <c r="E297" t="s">
        <v>541</v>
      </c>
      <c r="F297" t="s">
        <v>542</v>
      </c>
      <c r="G297" t="s">
        <v>101</v>
      </c>
      <c r="H297" t="s">
        <v>106</v>
      </c>
      <c r="I297" s="2">
        <v>-4179.6000000000004</v>
      </c>
      <c r="J297" t="str">
        <f t="shared" si="14"/>
        <v>Passiva</v>
      </c>
      <c r="N297">
        <v>0</v>
      </c>
      <c r="O297">
        <v>0</v>
      </c>
    </row>
    <row r="298" spans="1:15" x14ac:dyDescent="0.5">
      <c r="A298" s="1">
        <v>43738</v>
      </c>
      <c r="B298" s="69">
        <f t="shared" si="12"/>
        <v>9</v>
      </c>
      <c r="C298" s="1">
        <v>43616</v>
      </c>
      <c r="D298" s="69">
        <f t="shared" si="13"/>
        <v>5</v>
      </c>
      <c r="E298" t="s">
        <v>543</v>
      </c>
      <c r="F298" t="s">
        <v>202</v>
      </c>
      <c r="G298" t="s">
        <v>101</v>
      </c>
      <c r="H298" t="s">
        <v>106</v>
      </c>
      <c r="I298" s="2">
        <v>-1213.2</v>
      </c>
      <c r="J298" t="str">
        <f t="shared" si="14"/>
        <v>Passiva</v>
      </c>
      <c r="N298">
        <v>0</v>
      </c>
      <c r="O298">
        <v>0</v>
      </c>
    </row>
    <row r="299" spans="1:15" x14ac:dyDescent="0.5">
      <c r="A299" s="1">
        <v>43743</v>
      </c>
      <c r="B299" s="69">
        <f t="shared" si="12"/>
        <v>10</v>
      </c>
      <c r="C299" s="1">
        <v>43616</v>
      </c>
      <c r="D299" s="69">
        <f t="shared" si="13"/>
        <v>5</v>
      </c>
      <c r="E299" t="s">
        <v>398</v>
      </c>
      <c r="F299" t="s">
        <v>399</v>
      </c>
      <c r="G299" t="s">
        <v>16</v>
      </c>
      <c r="H299" t="s">
        <v>108</v>
      </c>
      <c r="I299" s="2">
        <v>12000</v>
      </c>
      <c r="J299" t="str">
        <f t="shared" si="14"/>
        <v>Attiva</v>
      </c>
      <c r="N299">
        <v>0</v>
      </c>
      <c r="O299">
        <v>0</v>
      </c>
    </row>
    <row r="300" spans="1:15" x14ac:dyDescent="0.5">
      <c r="A300" s="1">
        <v>43748</v>
      </c>
      <c r="B300" s="69">
        <f t="shared" si="12"/>
        <v>10</v>
      </c>
      <c r="C300" s="1">
        <v>43581</v>
      </c>
      <c r="D300" s="69">
        <f t="shared" si="13"/>
        <v>4</v>
      </c>
      <c r="E300" t="s">
        <v>179</v>
      </c>
      <c r="F300" t="s">
        <v>180</v>
      </c>
      <c r="G300" t="s">
        <v>2</v>
      </c>
      <c r="H300" t="s">
        <v>108</v>
      </c>
      <c r="I300" s="2">
        <v>4000</v>
      </c>
      <c r="J300" t="str">
        <f t="shared" si="14"/>
        <v>Attiva</v>
      </c>
      <c r="N300">
        <v>0</v>
      </c>
      <c r="O300">
        <v>0</v>
      </c>
    </row>
    <row r="301" spans="1:15" x14ac:dyDescent="0.5">
      <c r="A301" s="1">
        <v>43748</v>
      </c>
      <c r="B301" s="69">
        <f t="shared" si="12"/>
        <v>10</v>
      </c>
      <c r="C301" s="1">
        <v>43594</v>
      </c>
      <c r="D301" s="69">
        <f t="shared" si="13"/>
        <v>5</v>
      </c>
      <c r="E301" t="s">
        <v>183</v>
      </c>
      <c r="F301" t="s">
        <v>184</v>
      </c>
      <c r="G301" t="s">
        <v>4</v>
      </c>
      <c r="H301" t="s">
        <v>106</v>
      </c>
      <c r="I301" s="2">
        <v>9500</v>
      </c>
      <c r="J301" t="str">
        <f t="shared" si="14"/>
        <v>Attiva</v>
      </c>
      <c r="N301">
        <v>0</v>
      </c>
      <c r="O301">
        <v>0</v>
      </c>
    </row>
    <row r="302" spans="1:15" x14ac:dyDescent="0.5">
      <c r="A302" s="1">
        <v>43748</v>
      </c>
      <c r="B302" s="69">
        <f t="shared" si="12"/>
        <v>10</v>
      </c>
      <c r="C302" s="1">
        <v>43237</v>
      </c>
      <c r="D302" s="69">
        <f t="shared" si="13"/>
        <v>5</v>
      </c>
      <c r="E302" t="s">
        <v>185</v>
      </c>
      <c r="F302" t="s">
        <v>186</v>
      </c>
      <c r="G302" t="s">
        <v>5</v>
      </c>
      <c r="H302" t="s">
        <v>106</v>
      </c>
      <c r="I302" s="2">
        <v>1500</v>
      </c>
      <c r="J302" t="str">
        <f t="shared" si="14"/>
        <v>Attiva</v>
      </c>
      <c r="N302">
        <v>0</v>
      </c>
      <c r="O302">
        <v>0</v>
      </c>
    </row>
    <row r="303" spans="1:15" x14ac:dyDescent="0.5">
      <c r="A303" s="1">
        <v>43748</v>
      </c>
      <c r="B303" s="69">
        <f t="shared" si="12"/>
        <v>10</v>
      </c>
      <c r="C303" s="1">
        <v>43210</v>
      </c>
      <c r="D303" s="69">
        <f t="shared" si="13"/>
        <v>4</v>
      </c>
      <c r="E303" t="s">
        <v>552</v>
      </c>
      <c r="F303" t="s">
        <v>298</v>
      </c>
      <c r="G303" t="s">
        <v>29</v>
      </c>
      <c r="H303" t="s">
        <v>107</v>
      </c>
      <c r="I303" s="2">
        <v>4000</v>
      </c>
      <c r="J303" t="str">
        <f t="shared" si="14"/>
        <v>Attiva</v>
      </c>
      <c r="N303">
        <v>0</v>
      </c>
      <c r="O303">
        <v>0</v>
      </c>
    </row>
    <row r="304" spans="1:15" x14ac:dyDescent="0.5">
      <c r="A304" s="1">
        <v>43753</v>
      </c>
      <c r="B304" s="69">
        <f t="shared" si="12"/>
        <v>10</v>
      </c>
      <c r="C304" s="1">
        <v>43496</v>
      </c>
      <c r="D304" s="69">
        <f t="shared" si="13"/>
        <v>1</v>
      </c>
      <c r="E304" t="s">
        <v>193</v>
      </c>
      <c r="F304" t="s">
        <v>194</v>
      </c>
      <c r="G304" t="s">
        <v>8</v>
      </c>
      <c r="H304" t="s">
        <v>106</v>
      </c>
      <c r="I304" s="2">
        <v>2000</v>
      </c>
      <c r="J304" t="str">
        <f t="shared" si="14"/>
        <v>Attiva</v>
      </c>
      <c r="N304">
        <v>0</v>
      </c>
      <c r="O304">
        <v>0</v>
      </c>
    </row>
    <row r="305" spans="1:15" x14ac:dyDescent="0.5">
      <c r="A305" s="1">
        <v>43769</v>
      </c>
      <c r="B305" s="69">
        <f t="shared" si="12"/>
        <v>10</v>
      </c>
      <c r="C305" s="1">
        <v>43463</v>
      </c>
      <c r="D305" s="69">
        <f t="shared" si="13"/>
        <v>12</v>
      </c>
      <c r="E305" t="s">
        <v>417</v>
      </c>
      <c r="F305" t="s">
        <v>418</v>
      </c>
      <c r="G305" t="s">
        <v>13</v>
      </c>
      <c r="H305" t="s">
        <v>108</v>
      </c>
      <c r="I305" s="2">
        <v>29197.5</v>
      </c>
      <c r="J305" t="str">
        <f t="shared" si="14"/>
        <v>Attiva</v>
      </c>
      <c r="N305">
        <v>0</v>
      </c>
      <c r="O305">
        <v>0</v>
      </c>
    </row>
    <row r="306" spans="1:15" x14ac:dyDescent="0.5">
      <c r="A306" s="1">
        <v>43769</v>
      </c>
      <c r="B306" s="69">
        <f t="shared" si="12"/>
        <v>10</v>
      </c>
      <c r="C306" s="1">
        <v>43598</v>
      </c>
      <c r="D306" s="69">
        <f t="shared" si="13"/>
        <v>5</v>
      </c>
      <c r="E306" t="s">
        <v>421</v>
      </c>
      <c r="F306" t="s">
        <v>422</v>
      </c>
      <c r="G306" t="s">
        <v>17</v>
      </c>
      <c r="H306" t="s">
        <v>108</v>
      </c>
      <c r="I306" s="2">
        <v>4292.53</v>
      </c>
      <c r="J306" t="str">
        <f t="shared" si="14"/>
        <v>Attiva</v>
      </c>
      <c r="N306">
        <v>0</v>
      </c>
      <c r="O306">
        <v>0</v>
      </c>
    </row>
    <row r="307" spans="1:15" x14ac:dyDescent="0.5">
      <c r="A307" s="1">
        <v>43769</v>
      </c>
      <c r="B307" s="69">
        <f t="shared" si="12"/>
        <v>10</v>
      </c>
      <c r="C307" s="1">
        <v>43616</v>
      </c>
      <c r="D307" s="69">
        <f t="shared" si="13"/>
        <v>5</v>
      </c>
      <c r="E307" t="s">
        <v>432</v>
      </c>
      <c r="F307" t="s">
        <v>433</v>
      </c>
      <c r="G307" t="s">
        <v>83</v>
      </c>
      <c r="H307" t="s">
        <v>108</v>
      </c>
      <c r="I307" s="2">
        <v>2880</v>
      </c>
      <c r="J307" t="str">
        <f t="shared" si="14"/>
        <v>Attiva</v>
      </c>
      <c r="N307">
        <v>0</v>
      </c>
      <c r="O307">
        <v>0</v>
      </c>
    </row>
    <row r="308" spans="1:15" x14ac:dyDescent="0.5">
      <c r="A308" s="1">
        <v>43769</v>
      </c>
      <c r="B308" s="69">
        <f t="shared" si="12"/>
        <v>10</v>
      </c>
      <c r="C308" s="1">
        <v>43496</v>
      </c>
      <c r="D308" s="69">
        <f t="shared" si="13"/>
        <v>1</v>
      </c>
      <c r="E308" t="s">
        <v>241</v>
      </c>
      <c r="F308" t="s">
        <v>242</v>
      </c>
      <c r="G308" t="s">
        <v>27</v>
      </c>
      <c r="H308" t="s">
        <v>106</v>
      </c>
      <c r="I308" s="2">
        <v>3666.67</v>
      </c>
      <c r="J308" t="str">
        <f t="shared" si="14"/>
        <v>Attiva</v>
      </c>
      <c r="N308">
        <v>0</v>
      </c>
      <c r="O308">
        <v>0</v>
      </c>
    </row>
    <row r="309" spans="1:15" x14ac:dyDescent="0.5">
      <c r="A309" s="1">
        <v>43769</v>
      </c>
      <c r="B309" s="69">
        <f t="shared" si="12"/>
        <v>10</v>
      </c>
      <c r="C309" s="1">
        <v>43476</v>
      </c>
      <c r="D309" s="69">
        <f t="shared" si="13"/>
        <v>1</v>
      </c>
      <c r="E309" t="s">
        <v>249</v>
      </c>
      <c r="F309" t="s">
        <v>250</v>
      </c>
      <c r="G309" t="s">
        <v>29</v>
      </c>
      <c r="H309" t="s">
        <v>108</v>
      </c>
      <c r="I309" s="2">
        <v>2500</v>
      </c>
      <c r="J309" t="str">
        <f t="shared" si="14"/>
        <v>Attiva</v>
      </c>
      <c r="N309">
        <v>0</v>
      </c>
      <c r="O309">
        <v>0</v>
      </c>
    </row>
    <row r="310" spans="1:15" x14ac:dyDescent="0.5">
      <c r="A310" s="1">
        <v>43769</v>
      </c>
      <c r="B310" s="69">
        <f t="shared" si="12"/>
        <v>10</v>
      </c>
      <c r="C310" s="1">
        <v>43136</v>
      </c>
      <c r="D310" s="69">
        <f t="shared" si="13"/>
        <v>2</v>
      </c>
      <c r="E310" t="s">
        <v>257</v>
      </c>
      <c r="F310" t="s">
        <v>258</v>
      </c>
      <c r="G310" t="s">
        <v>30</v>
      </c>
      <c r="H310" t="s">
        <v>108</v>
      </c>
      <c r="I310" s="2">
        <v>2900</v>
      </c>
      <c r="J310" t="str">
        <f t="shared" si="14"/>
        <v>Attiva</v>
      </c>
      <c r="N310">
        <v>0</v>
      </c>
      <c r="O310">
        <v>0</v>
      </c>
    </row>
    <row r="311" spans="1:15" x14ac:dyDescent="0.5">
      <c r="A311" s="1">
        <v>43769</v>
      </c>
      <c r="B311" s="69">
        <f t="shared" si="12"/>
        <v>10</v>
      </c>
      <c r="C311" s="1">
        <v>43385</v>
      </c>
      <c r="D311" s="69">
        <f t="shared" si="13"/>
        <v>10</v>
      </c>
      <c r="E311" t="s">
        <v>265</v>
      </c>
      <c r="F311" t="s">
        <v>266</v>
      </c>
      <c r="G311" t="s">
        <v>33</v>
      </c>
      <c r="H311" t="s">
        <v>106</v>
      </c>
      <c r="I311" s="2">
        <v>5300</v>
      </c>
      <c r="J311" t="str">
        <f t="shared" si="14"/>
        <v>Attiva</v>
      </c>
      <c r="N311">
        <v>0</v>
      </c>
      <c r="O311">
        <v>0</v>
      </c>
    </row>
    <row r="312" spans="1:15" x14ac:dyDescent="0.5">
      <c r="A312" s="1">
        <v>43769</v>
      </c>
      <c r="B312" s="69">
        <f t="shared" si="12"/>
        <v>10</v>
      </c>
      <c r="C312" s="1">
        <v>43496</v>
      </c>
      <c r="D312" s="69">
        <f t="shared" si="13"/>
        <v>1</v>
      </c>
      <c r="E312" t="s">
        <v>267</v>
      </c>
      <c r="F312" t="s">
        <v>268</v>
      </c>
      <c r="G312" t="s">
        <v>34</v>
      </c>
      <c r="H312" t="s">
        <v>106</v>
      </c>
      <c r="I312" s="2">
        <v>4285.72</v>
      </c>
      <c r="J312" t="str">
        <f t="shared" si="14"/>
        <v>Attiva</v>
      </c>
      <c r="N312">
        <v>0</v>
      </c>
      <c r="O312">
        <v>0</v>
      </c>
    </row>
    <row r="313" spans="1:15" x14ac:dyDescent="0.5">
      <c r="A313" s="1">
        <v>43769</v>
      </c>
      <c r="B313" s="69">
        <f t="shared" si="12"/>
        <v>10</v>
      </c>
      <c r="C313" s="1">
        <v>43458</v>
      </c>
      <c r="D313" s="69">
        <f t="shared" si="13"/>
        <v>12</v>
      </c>
      <c r="E313" t="s">
        <v>277</v>
      </c>
      <c r="F313" t="s">
        <v>278</v>
      </c>
      <c r="G313" t="s">
        <v>38</v>
      </c>
      <c r="H313" t="s">
        <v>106</v>
      </c>
      <c r="I313" s="2">
        <v>-4680</v>
      </c>
      <c r="J313" t="str">
        <f t="shared" si="14"/>
        <v>Passiva</v>
      </c>
      <c r="N313">
        <v>0</v>
      </c>
      <c r="O313">
        <v>0</v>
      </c>
    </row>
    <row r="314" spans="1:15" x14ac:dyDescent="0.5">
      <c r="A314" s="1">
        <v>43769</v>
      </c>
      <c r="B314" s="69">
        <f t="shared" si="12"/>
        <v>10</v>
      </c>
      <c r="C314" s="1">
        <v>43616</v>
      </c>
      <c r="D314" s="69">
        <f t="shared" si="13"/>
        <v>5</v>
      </c>
      <c r="E314" t="s">
        <v>589</v>
      </c>
      <c r="F314" t="s">
        <v>590</v>
      </c>
      <c r="G314" t="s">
        <v>40</v>
      </c>
      <c r="H314" t="s">
        <v>106</v>
      </c>
      <c r="I314" s="2">
        <v>-10831.92</v>
      </c>
      <c r="J314" t="str">
        <f t="shared" si="14"/>
        <v>Passiva</v>
      </c>
      <c r="N314">
        <v>0</v>
      </c>
      <c r="O314">
        <v>0</v>
      </c>
    </row>
    <row r="315" spans="1:15" x14ac:dyDescent="0.5">
      <c r="A315" s="1">
        <v>43769</v>
      </c>
      <c r="B315" s="69">
        <f t="shared" si="12"/>
        <v>10</v>
      </c>
      <c r="C315" s="1">
        <v>43454</v>
      </c>
      <c r="D315" s="69">
        <f t="shared" si="13"/>
        <v>12</v>
      </c>
      <c r="E315" t="s">
        <v>471</v>
      </c>
      <c r="F315" t="s">
        <v>472</v>
      </c>
      <c r="G315" t="s">
        <v>20</v>
      </c>
      <c r="H315" t="s">
        <v>106</v>
      </c>
      <c r="I315" s="2">
        <v>-36218.76</v>
      </c>
      <c r="J315" t="str">
        <f t="shared" si="14"/>
        <v>Passiva</v>
      </c>
      <c r="N315">
        <v>0</v>
      </c>
      <c r="O315">
        <v>0</v>
      </c>
    </row>
    <row r="316" spans="1:15" x14ac:dyDescent="0.5">
      <c r="A316" s="1">
        <v>43769</v>
      </c>
      <c r="B316" s="69">
        <f t="shared" si="12"/>
        <v>10</v>
      </c>
      <c r="C316" s="1">
        <v>43616</v>
      </c>
      <c r="D316" s="69">
        <f t="shared" si="13"/>
        <v>5</v>
      </c>
      <c r="E316" t="s">
        <v>570</v>
      </c>
      <c r="F316" t="s">
        <v>571</v>
      </c>
      <c r="G316" t="s">
        <v>52</v>
      </c>
      <c r="H316" t="s">
        <v>106</v>
      </c>
      <c r="I316" s="2">
        <v>-7385.4</v>
      </c>
      <c r="J316" t="str">
        <f t="shared" si="14"/>
        <v>Passiva</v>
      </c>
      <c r="N316">
        <v>0</v>
      </c>
      <c r="O316">
        <v>0</v>
      </c>
    </row>
    <row r="317" spans="1:15" x14ac:dyDescent="0.5">
      <c r="A317" s="1">
        <v>43774</v>
      </c>
      <c r="B317" s="69">
        <f t="shared" si="12"/>
        <v>11</v>
      </c>
      <c r="C317" s="1">
        <v>43616</v>
      </c>
      <c r="D317" s="69">
        <f t="shared" si="13"/>
        <v>5</v>
      </c>
      <c r="E317" t="s">
        <v>398</v>
      </c>
      <c r="F317" t="s">
        <v>399</v>
      </c>
      <c r="G317" t="s">
        <v>16</v>
      </c>
      <c r="H317" t="s">
        <v>108</v>
      </c>
      <c r="I317" s="2">
        <v>12000</v>
      </c>
      <c r="J317" t="str">
        <f t="shared" si="14"/>
        <v>Attiva</v>
      </c>
      <c r="N317">
        <v>0</v>
      </c>
      <c r="O317">
        <v>0</v>
      </c>
    </row>
    <row r="318" spans="1:15" x14ac:dyDescent="0.5">
      <c r="A318" s="1">
        <v>43779</v>
      </c>
      <c r="B318" s="69">
        <f t="shared" si="12"/>
        <v>11</v>
      </c>
      <c r="C318" s="1">
        <v>43581</v>
      </c>
      <c r="D318" s="69">
        <f t="shared" si="13"/>
        <v>4</v>
      </c>
      <c r="E318" t="s">
        <v>179</v>
      </c>
      <c r="F318" t="s">
        <v>180</v>
      </c>
      <c r="G318" t="s">
        <v>2</v>
      </c>
      <c r="H318" t="s">
        <v>108</v>
      </c>
      <c r="I318" s="2">
        <v>4000</v>
      </c>
      <c r="J318" t="str">
        <f t="shared" si="14"/>
        <v>Attiva</v>
      </c>
      <c r="N318">
        <v>0</v>
      </c>
      <c r="O318">
        <v>0</v>
      </c>
    </row>
    <row r="319" spans="1:15" x14ac:dyDescent="0.5">
      <c r="A319" s="1">
        <v>43779</v>
      </c>
      <c r="B319" s="69">
        <f t="shared" si="12"/>
        <v>11</v>
      </c>
      <c r="C319" s="1">
        <v>43594</v>
      </c>
      <c r="D319" s="69">
        <f t="shared" si="13"/>
        <v>5</v>
      </c>
      <c r="E319" t="s">
        <v>183</v>
      </c>
      <c r="F319" t="s">
        <v>184</v>
      </c>
      <c r="G319" t="s">
        <v>4</v>
      </c>
      <c r="H319" t="s">
        <v>106</v>
      </c>
      <c r="I319" s="2">
        <v>9500</v>
      </c>
      <c r="J319" t="str">
        <f t="shared" si="14"/>
        <v>Attiva</v>
      </c>
      <c r="N319">
        <v>0</v>
      </c>
      <c r="O319">
        <v>0</v>
      </c>
    </row>
    <row r="320" spans="1:15" x14ac:dyDescent="0.5">
      <c r="A320" s="1">
        <v>43779</v>
      </c>
      <c r="B320" s="69">
        <f t="shared" si="12"/>
        <v>11</v>
      </c>
      <c r="C320" s="1">
        <v>43237</v>
      </c>
      <c r="D320" s="69">
        <f t="shared" si="13"/>
        <v>5</v>
      </c>
      <c r="E320" t="s">
        <v>185</v>
      </c>
      <c r="F320" t="s">
        <v>186</v>
      </c>
      <c r="G320" t="s">
        <v>5</v>
      </c>
      <c r="H320" t="s">
        <v>108</v>
      </c>
      <c r="I320" s="2">
        <v>1500</v>
      </c>
      <c r="J320" t="str">
        <f t="shared" si="14"/>
        <v>Attiva</v>
      </c>
      <c r="N320">
        <v>0</v>
      </c>
      <c r="O320">
        <v>0</v>
      </c>
    </row>
    <row r="321" spans="1:15" x14ac:dyDescent="0.5">
      <c r="A321" s="1">
        <v>43779</v>
      </c>
      <c r="B321" s="69">
        <f t="shared" si="12"/>
        <v>11</v>
      </c>
      <c r="C321" s="1">
        <v>43210</v>
      </c>
      <c r="D321" s="69">
        <f t="shared" si="13"/>
        <v>4</v>
      </c>
      <c r="E321" t="s">
        <v>552</v>
      </c>
      <c r="F321" t="s">
        <v>298</v>
      </c>
      <c r="G321" t="s">
        <v>29</v>
      </c>
      <c r="H321" t="s">
        <v>108</v>
      </c>
      <c r="I321" s="2">
        <v>4000</v>
      </c>
      <c r="J321" t="str">
        <f t="shared" si="14"/>
        <v>Attiva</v>
      </c>
      <c r="N321">
        <v>0</v>
      </c>
      <c r="O321">
        <v>0</v>
      </c>
    </row>
    <row r="322" spans="1:15" x14ac:dyDescent="0.5">
      <c r="A322" s="1">
        <v>43784</v>
      </c>
      <c r="B322" s="69">
        <f t="shared" si="12"/>
        <v>11</v>
      </c>
      <c r="C322" s="1">
        <v>43496</v>
      </c>
      <c r="D322" s="69">
        <f t="shared" si="13"/>
        <v>1</v>
      </c>
      <c r="E322" t="s">
        <v>193</v>
      </c>
      <c r="F322" t="s">
        <v>194</v>
      </c>
      <c r="G322" t="s">
        <v>8</v>
      </c>
      <c r="H322" t="s">
        <v>106</v>
      </c>
      <c r="I322" s="2">
        <v>2000</v>
      </c>
      <c r="J322" t="str">
        <f t="shared" si="14"/>
        <v>Attiva</v>
      </c>
      <c r="N322">
        <v>0</v>
      </c>
      <c r="O322">
        <v>0</v>
      </c>
    </row>
    <row r="323" spans="1:15" x14ac:dyDescent="0.5">
      <c r="A323" s="1">
        <v>43799</v>
      </c>
      <c r="B323" s="69">
        <f t="shared" si="12"/>
        <v>11</v>
      </c>
      <c r="C323" s="1">
        <v>43598</v>
      </c>
      <c r="D323" s="69">
        <f t="shared" si="13"/>
        <v>5</v>
      </c>
      <c r="E323" t="s">
        <v>421</v>
      </c>
      <c r="F323" t="s">
        <v>422</v>
      </c>
      <c r="G323" t="s">
        <v>17</v>
      </c>
      <c r="H323" t="s">
        <v>108</v>
      </c>
      <c r="I323" s="2">
        <v>4292.53</v>
      </c>
      <c r="J323" t="str">
        <f t="shared" si="14"/>
        <v>Attiva</v>
      </c>
      <c r="N323">
        <v>0</v>
      </c>
      <c r="O323">
        <v>0</v>
      </c>
    </row>
    <row r="324" spans="1:15" x14ac:dyDescent="0.5">
      <c r="A324" s="1">
        <v>43799</v>
      </c>
      <c r="B324" s="69">
        <f t="shared" ref="B324:B387" si="15">+MONTH(A324)</f>
        <v>11</v>
      </c>
      <c r="C324" s="1">
        <v>43616</v>
      </c>
      <c r="D324" s="69">
        <f t="shared" ref="D324:D387" si="16">+MONTH(C324)</f>
        <v>5</v>
      </c>
      <c r="E324" t="s">
        <v>432</v>
      </c>
      <c r="F324" t="s">
        <v>433</v>
      </c>
      <c r="G324" t="s">
        <v>83</v>
      </c>
      <c r="H324" t="s">
        <v>108</v>
      </c>
      <c r="I324" s="2">
        <v>2880</v>
      </c>
      <c r="J324" t="str">
        <f t="shared" ref="J324:J387" si="17">+IF(I324&gt;0,"Attiva","Passiva")</f>
        <v>Attiva</v>
      </c>
      <c r="N324">
        <v>0</v>
      </c>
      <c r="O324">
        <v>0</v>
      </c>
    </row>
    <row r="325" spans="1:15" x14ac:dyDescent="0.5">
      <c r="A325" s="1">
        <v>43799</v>
      </c>
      <c r="B325" s="69">
        <f t="shared" si="15"/>
        <v>11</v>
      </c>
      <c r="C325" s="1">
        <v>43496</v>
      </c>
      <c r="D325" s="69">
        <f t="shared" si="16"/>
        <v>1</v>
      </c>
      <c r="E325" t="s">
        <v>241</v>
      </c>
      <c r="F325" t="s">
        <v>242</v>
      </c>
      <c r="G325" t="s">
        <v>27</v>
      </c>
      <c r="H325" t="s">
        <v>106</v>
      </c>
      <c r="I325" s="2">
        <v>3666.67</v>
      </c>
      <c r="J325" t="str">
        <f t="shared" si="17"/>
        <v>Attiva</v>
      </c>
      <c r="N325">
        <v>0</v>
      </c>
      <c r="O325">
        <v>0</v>
      </c>
    </row>
    <row r="326" spans="1:15" x14ac:dyDescent="0.5">
      <c r="A326" s="1">
        <v>43799</v>
      </c>
      <c r="B326" s="69">
        <f t="shared" si="15"/>
        <v>11</v>
      </c>
      <c r="C326" s="1">
        <v>43476</v>
      </c>
      <c r="D326" s="69">
        <f t="shared" si="16"/>
        <v>1</v>
      </c>
      <c r="E326" t="s">
        <v>249</v>
      </c>
      <c r="F326" t="s">
        <v>250</v>
      </c>
      <c r="G326" t="s">
        <v>29</v>
      </c>
      <c r="H326" t="s">
        <v>106</v>
      </c>
      <c r="I326" s="2">
        <v>2500</v>
      </c>
      <c r="J326" t="str">
        <f t="shared" si="17"/>
        <v>Attiva</v>
      </c>
      <c r="N326">
        <v>0</v>
      </c>
      <c r="O326">
        <v>0</v>
      </c>
    </row>
    <row r="327" spans="1:15" x14ac:dyDescent="0.5">
      <c r="A327" s="1">
        <v>43799</v>
      </c>
      <c r="B327" s="69">
        <f t="shared" si="15"/>
        <v>11</v>
      </c>
      <c r="C327" s="1">
        <v>43136</v>
      </c>
      <c r="D327" s="69">
        <f t="shared" si="16"/>
        <v>2</v>
      </c>
      <c r="E327" t="s">
        <v>257</v>
      </c>
      <c r="F327" t="s">
        <v>258</v>
      </c>
      <c r="G327" t="s">
        <v>30</v>
      </c>
      <c r="H327" t="s">
        <v>108</v>
      </c>
      <c r="I327" s="2">
        <v>2900</v>
      </c>
      <c r="J327" t="str">
        <f t="shared" si="17"/>
        <v>Attiva</v>
      </c>
      <c r="N327">
        <v>0</v>
      </c>
      <c r="O327">
        <v>0</v>
      </c>
    </row>
    <row r="328" spans="1:15" x14ac:dyDescent="0.5">
      <c r="A328" s="1">
        <v>43799</v>
      </c>
      <c r="B328" s="69">
        <f t="shared" si="15"/>
        <v>11</v>
      </c>
      <c r="C328" s="1">
        <v>43496</v>
      </c>
      <c r="D328" s="69">
        <f t="shared" si="16"/>
        <v>1</v>
      </c>
      <c r="E328" t="s">
        <v>267</v>
      </c>
      <c r="F328" t="s">
        <v>268</v>
      </c>
      <c r="G328" t="s">
        <v>34</v>
      </c>
      <c r="H328" t="s">
        <v>106</v>
      </c>
      <c r="I328" s="2">
        <v>4285.72</v>
      </c>
      <c r="J328" t="str">
        <f t="shared" si="17"/>
        <v>Attiva</v>
      </c>
      <c r="N328">
        <v>0</v>
      </c>
      <c r="O328">
        <v>0</v>
      </c>
    </row>
    <row r="329" spans="1:15" x14ac:dyDescent="0.5">
      <c r="A329" s="1">
        <v>43799</v>
      </c>
      <c r="B329" s="69">
        <f t="shared" si="15"/>
        <v>11</v>
      </c>
      <c r="C329" s="1">
        <v>43496</v>
      </c>
      <c r="D329" s="69">
        <f t="shared" si="16"/>
        <v>1</v>
      </c>
      <c r="E329" t="s">
        <v>469</v>
      </c>
      <c r="F329" t="s">
        <v>470</v>
      </c>
      <c r="G329" t="s">
        <v>20</v>
      </c>
      <c r="H329" t="s">
        <v>106</v>
      </c>
      <c r="I329" s="2">
        <v>-4750</v>
      </c>
      <c r="J329" t="str">
        <f t="shared" si="17"/>
        <v>Passiva</v>
      </c>
      <c r="N329">
        <v>0</v>
      </c>
      <c r="O329">
        <v>0</v>
      </c>
    </row>
    <row r="330" spans="1:15" x14ac:dyDescent="0.5">
      <c r="A330" s="1">
        <v>43799</v>
      </c>
      <c r="B330" s="69">
        <f t="shared" si="15"/>
        <v>11</v>
      </c>
      <c r="C330" s="1">
        <v>43371</v>
      </c>
      <c r="D330" s="69">
        <f t="shared" si="16"/>
        <v>9</v>
      </c>
      <c r="E330" t="s">
        <v>602</v>
      </c>
      <c r="F330" t="s">
        <v>428</v>
      </c>
      <c r="G330" t="s">
        <v>91</v>
      </c>
      <c r="H330" t="s">
        <v>106</v>
      </c>
      <c r="I330" s="2">
        <v>-1590</v>
      </c>
      <c r="J330" t="str">
        <f t="shared" si="17"/>
        <v>Passiva</v>
      </c>
      <c r="N330">
        <v>0</v>
      </c>
      <c r="O330">
        <v>0</v>
      </c>
    </row>
    <row r="331" spans="1:15" x14ac:dyDescent="0.5">
      <c r="A331" s="1">
        <v>43809</v>
      </c>
      <c r="B331" s="69">
        <f t="shared" si="15"/>
        <v>12</v>
      </c>
      <c r="C331" s="1">
        <v>43581</v>
      </c>
      <c r="D331" s="69">
        <f t="shared" si="16"/>
        <v>4</v>
      </c>
      <c r="E331" t="s">
        <v>179</v>
      </c>
      <c r="F331" t="s">
        <v>180</v>
      </c>
      <c r="G331" t="s">
        <v>2</v>
      </c>
      <c r="H331" t="s">
        <v>108</v>
      </c>
      <c r="I331" s="2">
        <v>4000</v>
      </c>
      <c r="J331" t="str">
        <f t="shared" si="17"/>
        <v>Attiva</v>
      </c>
      <c r="N331">
        <v>0</v>
      </c>
      <c r="O331">
        <v>0</v>
      </c>
    </row>
    <row r="332" spans="1:15" x14ac:dyDescent="0.5">
      <c r="A332" s="1">
        <v>43809</v>
      </c>
      <c r="B332" s="69">
        <f t="shared" si="15"/>
        <v>12</v>
      </c>
      <c r="C332" s="1">
        <v>43594</v>
      </c>
      <c r="D332" s="69">
        <f t="shared" si="16"/>
        <v>5</v>
      </c>
      <c r="E332" t="s">
        <v>183</v>
      </c>
      <c r="F332" t="s">
        <v>184</v>
      </c>
      <c r="G332" t="s">
        <v>4</v>
      </c>
      <c r="H332" t="s">
        <v>108</v>
      </c>
      <c r="I332" s="2">
        <v>9500</v>
      </c>
      <c r="J332" t="str">
        <f t="shared" si="17"/>
        <v>Attiva</v>
      </c>
      <c r="N332">
        <v>0</v>
      </c>
      <c r="O332">
        <v>0</v>
      </c>
    </row>
    <row r="333" spans="1:15" x14ac:dyDescent="0.5">
      <c r="A333" s="1">
        <v>43809</v>
      </c>
      <c r="B333" s="69">
        <f t="shared" si="15"/>
        <v>12</v>
      </c>
      <c r="C333" s="1">
        <v>43237</v>
      </c>
      <c r="D333" s="69">
        <f t="shared" si="16"/>
        <v>5</v>
      </c>
      <c r="E333" t="s">
        <v>185</v>
      </c>
      <c r="F333" t="s">
        <v>186</v>
      </c>
      <c r="G333" t="s">
        <v>5</v>
      </c>
      <c r="H333" t="s">
        <v>108</v>
      </c>
      <c r="I333" s="2">
        <v>1500</v>
      </c>
      <c r="J333" t="str">
        <f t="shared" si="17"/>
        <v>Attiva</v>
      </c>
      <c r="N333">
        <v>0</v>
      </c>
      <c r="O333">
        <v>0</v>
      </c>
    </row>
    <row r="334" spans="1:15" x14ac:dyDescent="0.5">
      <c r="A334" s="1">
        <v>43809</v>
      </c>
      <c r="B334" s="69">
        <f t="shared" si="15"/>
        <v>12</v>
      </c>
      <c r="C334" s="1">
        <v>43210</v>
      </c>
      <c r="D334" s="69">
        <f t="shared" si="16"/>
        <v>4</v>
      </c>
      <c r="E334" t="s">
        <v>552</v>
      </c>
      <c r="F334" t="s">
        <v>298</v>
      </c>
      <c r="G334" t="s">
        <v>29</v>
      </c>
      <c r="H334" t="s">
        <v>108</v>
      </c>
      <c r="I334" s="2">
        <v>4000</v>
      </c>
      <c r="J334" t="str">
        <f t="shared" si="17"/>
        <v>Attiva</v>
      </c>
      <c r="N334">
        <v>0</v>
      </c>
      <c r="O334">
        <v>0</v>
      </c>
    </row>
    <row r="335" spans="1:15" x14ac:dyDescent="0.5">
      <c r="A335" s="1">
        <v>43814</v>
      </c>
      <c r="B335" s="69">
        <f t="shared" si="15"/>
        <v>12</v>
      </c>
      <c r="C335" s="1">
        <v>43496</v>
      </c>
      <c r="D335" s="69">
        <f t="shared" si="16"/>
        <v>1</v>
      </c>
      <c r="E335" t="s">
        <v>193</v>
      </c>
      <c r="F335" t="s">
        <v>194</v>
      </c>
      <c r="G335" t="s">
        <v>8</v>
      </c>
      <c r="H335" t="s">
        <v>106</v>
      </c>
      <c r="I335" s="2">
        <v>2000</v>
      </c>
      <c r="J335" t="str">
        <f t="shared" si="17"/>
        <v>Attiva</v>
      </c>
      <c r="N335">
        <v>0</v>
      </c>
      <c r="O335">
        <v>0</v>
      </c>
    </row>
    <row r="336" spans="1:15" x14ac:dyDescent="0.5">
      <c r="A336" s="1">
        <v>43677</v>
      </c>
      <c r="B336" s="69">
        <f t="shared" si="15"/>
        <v>7</v>
      </c>
      <c r="C336" s="1">
        <v>43581</v>
      </c>
      <c r="D336" s="69">
        <f t="shared" si="16"/>
        <v>4</v>
      </c>
      <c r="E336" t="s">
        <v>179</v>
      </c>
      <c r="F336" t="s">
        <v>180</v>
      </c>
      <c r="G336" t="s">
        <v>2</v>
      </c>
      <c r="H336" t="s">
        <v>108</v>
      </c>
      <c r="I336" s="2">
        <v>4000</v>
      </c>
      <c r="J336" t="str">
        <f t="shared" si="17"/>
        <v>Attiva</v>
      </c>
      <c r="N336">
        <v>0</v>
      </c>
      <c r="O336">
        <v>0</v>
      </c>
    </row>
    <row r="337" spans="1:15" x14ac:dyDescent="0.5">
      <c r="A337" s="1">
        <v>43708</v>
      </c>
      <c r="B337" s="69">
        <f t="shared" si="15"/>
        <v>8</v>
      </c>
      <c r="C337" s="1">
        <v>43594</v>
      </c>
      <c r="D337" s="69">
        <f t="shared" si="16"/>
        <v>5</v>
      </c>
      <c r="E337" t="s">
        <v>183</v>
      </c>
      <c r="F337" t="s">
        <v>184</v>
      </c>
      <c r="G337" t="s">
        <v>4</v>
      </c>
      <c r="H337" t="s">
        <v>108</v>
      </c>
      <c r="I337" s="2">
        <v>9500</v>
      </c>
      <c r="J337" t="str">
        <f t="shared" si="17"/>
        <v>Attiva</v>
      </c>
      <c r="N337">
        <v>0</v>
      </c>
      <c r="O337">
        <v>0</v>
      </c>
    </row>
    <row r="338" spans="1:15" x14ac:dyDescent="0.5">
      <c r="A338" s="1">
        <v>43343</v>
      </c>
      <c r="B338" s="69">
        <f t="shared" si="15"/>
        <v>8</v>
      </c>
      <c r="C338" s="1">
        <v>43237</v>
      </c>
      <c r="D338" s="69">
        <f t="shared" si="16"/>
        <v>5</v>
      </c>
      <c r="E338" t="s">
        <v>185</v>
      </c>
      <c r="F338" t="s">
        <v>186</v>
      </c>
      <c r="G338" t="s">
        <v>5</v>
      </c>
      <c r="H338" t="s">
        <v>108</v>
      </c>
      <c r="I338" s="2">
        <v>1500</v>
      </c>
      <c r="J338" t="str">
        <f t="shared" si="17"/>
        <v>Attiva</v>
      </c>
      <c r="N338">
        <v>0</v>
      </c>
      <c r="O338">
        <v>0</v>
      </c>
    </row>
    <row r="339" spans="1:15" x14ac:dyDescent="0.5">
      <c r="A339" s="1">
        <v>43585</v>
      </c>
      <c r="B339" s="69">
        <f t="shared" si="15"/>
        <v>4</v>
      </c>
      <c r="C339" s="1">
        <v>43496</v>
      </c>
      <c r="D339" s="69">
        <f t="shared" si="16"/>
        <v>1</v>
      </c>
      <c r="E339" t="s">
        <v>241</v>
      </c>
      <c r="F339" t="s">
        <v>242</v>
      </c>
      <c r="G339" t="s">
        <v>27</v>
      </c>
      <c r="H339" t="s">
        <v>106</v>
      </c>
      <c r="I339" s="2">
        <v>3666.67</v>
      </c>
      <c r="J339" t="str">
        <f t="shared" si="17"/>
        <v>Attiva</v>
      </c>
      <c r="N339">
        <v>0</v>
      </c>
      <c r="O339">
        <v>0</v>
      </c>
    </row>
    <row r="340" spans="1:15" x14ac:dyDescent="0.5">
      <c r="A340" s="1">
        <v>43312</v>
      </c>
      <c r="B340" s="69">
        <f t="shared" si="15"/>
        <v>7</v>
      </c>
      <c r="C340" s="1">
        <v>43210</v>
      </c>
      <c r="D340" s="69">
        <f t="shared" si="16"/>
        <v>4</v>
      </c>
      <c r="E340" t="s">
        <v>552</v>
      </c>
      <c r="F340" t="s">
        <v>298</v>
      </c>
      <c r="G340" t="s">
        <v>29</v>
      </c>
      <c r="H340" t="s">
        <v>108</v>
      </c>
      <c r="I340" s="2">
        <v>4000</v>
      </c>
      <c r="J340" t="str">
        <f t="shared" si="17"/>
        <v>Attiva</v>
      </c>
      <c r="N340">
        <v>0</v>
      </c>
      <c r="O340">
        <v>0</v>
      </c>
    </row>
    <row r="341" spans="1:15" x14ac:dyDescent="0.5">
      <c r="A341" s="1">
        <v>43585</v>
      </c>
      <c r="B341" s="69">
        <f t="shared" si="15"/>
        <v>4</v>
      </c>
      <c r="C341" s="1">
        <v>43476</v>
      </c>
      <c r="D341" s="69">
        <f t="shared" si="16"/>
        <v>1</v>
      </c>
      <c r="E341" t="s">
        <v>249</v>
      </c>
      <c r="F341" t="s">
        <v>250</v>
      </c>
      <c r="G341" t="s">
        <v>29</v>
      </c>
      <c r="H341" t="s">
        <v>106</v>
      </c>
      <c r="I341" s="2">
        <v>2500</v>
      </c>
      <c r="J341" t="str">
        <f t="shared" si="17"/>
        <v>Attiva</v>
      </c>
      <c r="N341">
        <v>0</v>
      </c>
      <c r="O341">
        <v>0</v>
      </c>
    </row>
    <row r="342" spans="1:15" x14ac:dyDescent="0.5">
      <c r="A342" s="1">
        <v>43251</v>
      </c>
      <c r="B342" s="69">
        <f t="shared" si="15"/>
        <v>5</v>
      </c>
      <c r="C342" s="1">
        <v>43136</v>
      </c>
      <c r="D342" s="69">
        <f t="shared" si="16"/>
        <v>2</v>
      </c>
      <c r="E342" t="s">
        <v>257</v>
      </c>
      <c r="F342" t="s">
        <v>258</v>
      </c>
      <c r="G342" t="s">
        <v>30</v>
      </c>
      <c r="H342" t="s">
        <v>106</v>
      </c>
      <c r="I342" s="2">
        <v>2900</v>
      </c>
      <c r="J342" t="str">
        <f t="shared" si="17"/>
        <v>Attiva</v>
      </c>
      <c r="N342">
        <v>0</v>
      </c>
      <c r="O342">
        <v>0</v>
      </c>
    </row>
    <row r="343" spans="1:15" x14ac:dyDescent="0.5">
      <c r="A343" s="1">
        <v>43708</v>
      </c>
      <c r="B343" s="69">
        <f t="shared" si="15"/>
        <v>8</v>
      </c>
      <c r="C343" s="1">
        <v>43598</v>
      </c>
      <c r="D343" s="69">
        <f t="shared" si="16"/>
        <v>5</v>
      </c>
      <c r="E343" t="s">
        <v>421</v>
      </c>
      <c r="F343" t="s">
        <v>422</v>
      </c>
      <c r="G343" t="s">
        <v>17</v>
      </c>
      <c r="H343" t="s">
        <v>108</v>
      </c>
      <c r="I343" s="2">
        <v>4292.51</v>
      </c>
      <c r="J343" t="str">
        <f t="shared" si="17"/>
        <v>Attiva</v>
      </c>
      <c r="N343">
        <v>0</v>
      </c>
      <c r="O343">
        <v>0</v>
      </c>
    </row>
    <row r="344" spans="1:15" x14ac:dyDescent="0.5">
      <c r="A344" s="1">
        <v>43585</v>
      </c>
      <c r="B344" s="69">
        <f t="shared" si="15"/>
        <v>4</v>
      </c>
      <c r="C344" s="1">
        <v>43496</v>
      </c>
      <c r="D344" s="69">
        <f t="shared" si="16"/>
        <v>1</v>
      </c>
      <c r="E344" t="s">
        <v>193</v>
      </c>
      <c r="F344" t="s">
        <v>194</v>
      </c>
      <c r="G344" t="s">
        <v>8</v>
      </c>
      <c r="H344" t="s">
        <v>106</v>
      </c>
      <c r="I344" s="2">
        <v>2000</v>
      </c>
      <c r="J344" t="str">
        <f t="shared" si="17"/>
        <v>Attiva</v>
      </c>
      <c r="N344">
        <v>0</v>
      </c>
      <c r="O344">
        <v>0</v>
      </c>
    </row>
    <row r="345" spans="1:15" x14ac:dyDescent="0.5">
      <c r="A345" s="1">
        <v>43585</v>
      </c>
      <c r="B345" s="69">
        <f t="shared" si="15"/>
        <v>4</v>
      </c>
      <c r="C345" s="1">
        <v>43496</v>
      </c>
      <c r="D345" s="69">
        <f t="shared" si="16"/>
        <v>1</v>
      </c>
      <c r="E345" t="s">
        <v>241</v>
      </c>
      <c r="F345" t="s">
        <v>242</v>
      </c>
      <c r="G345" t="s">
        <v>27</v>
      </c>
      <c r="H345" t="s">
        <v>106</v>
      </c>
      <c r="I345" s="2">
        <v>3666.67</v>
      </c>
      <c r="J345" t="str">
        <f t="shared" si="17"/>
        <v>Attiva</v>
      </c>
      <c r="N345">
        <v>0</v>
      </c>
      <c r="O345">
        <v>0</v>
      </c>
    </row>
    <row r="346" spans="1:15" x14ac:dyDescent="0.5">
      <c r="A346" s="1">
        <v>43585</v>
      </c>
      <c r="B346" s="69">
        <f t="shared" si="15"/>
        <v>4</v>
      </c>
      <c r="C346" s="1">
        <v>43476</v>
      </c>
      <c r="D346" s="69">
        <f t="shared" si="16"/>
        <v>1</v>
      </c>
      <c r="E346" t="s">
        <v>249</v>
      </c>
      <c r="F346" t="s">
        <v>250</v>
      </c>
      <c r="G346" t="s">
        <v>29</v>
      </c>
      <c r="H346" t="s">
        <v>106</v>
      </c>
      <c r="I346" s="2">
        <v>2500</v>
      </c>
      <c r="J346" t="str">
        <f t="shared" si="17"/>
        <v>Attiva</v>
      </c>
      <c r="N346">
        <v>0</v>
      </c>
      <c r="O346">
        <v>0</v>
      </c>
    </row>
    <row r="347" spans="1:15" x14ac:dyDescent="0.5">
      <c r="A347" s="1">
        <v>43251</v>
      </c>
      <c r="B347" s="69">
        <f t="shared" si="15"/>
        <v>5</v>
      </c>
      <c r="C347" s="1">
        <v>43136</v>
      </c>
      <c r="D347" s="69">
        <f t="shared" si="16"/>
        <v>2</v>
      </c>
      <c r="E347" t="s">
        <v>257</v>
      </c>
      <c r="F347" t="s">
        <v>258</v>
      </c>
      <c r="G347" t="s">
        <v>30</v>
      </c>
      <c r="H347" t="s">
        <v>106</v>
      </c>
      <c r="I347" s="2">
        <v>2900</v>
      </c>
      <c r="J347" t="str">
        <f t="shared" si="17"/>
        <v>Attiva</v>
      </c>
      <c r="N347">
        <v>0</v>
      </c>
      <c r="O347">
        <v>0</v>
      </c>
    </row>
    <row r="348" spans="1:15" x14ac:dyDescent="0.5">
      <c r="A348" s="1">
        <v>43677</v>
      </c>
      <c r="B348" s="69">
        <f t="shared" si="15"/>
        <v>7</v>
      </c>
      <c r="C348" s="1">
        <v>43581</v>
      </c>
      <c r="D348" s="69">
        <f t="shared" si="16"/>
        <v>4</v>
      </c>
      <c r="E348" t="s">
        <v>179</v>
      </c>
      <c r="F348" t="s">
        <v>180</v>
      </c>
      <c r="G348" t="s">
        <v>2</v>
      </c>
      <c r="H348" t="s">
        <v>108</v>
      </c>
      <c r="I348" s="2">
        <v>4000</v>
      </c>
      <c r="J348" t="str">
        <f t="shared" si="17"/>
        <v>Attiva</v>
      </c>
      <c r="N348">
        <v>0</v>
      </c>
      <c r="O348">
        <v>0</v>
      </c>
    </row>
    <row r="349" spans="1:15" x14ac:dyDescent="0.5">
      <c r="A349" s="1">
        <v>43708</v>
      </c>
      <c r="B349" s="69">
        <f t="shared" si="15"/>
        <v>8</v>
      </c>
      <c r="C349" s="1">
        <v>43594</v>
      </c>
      <c r="D349" s="69">
        <f t="shared" si="16"/>
        <v>5</v>
      </c>
      <c r="E349" t="s">
        <v>183</v>
      </c>
      <c r="F349" t="s">
        <v>184</v>
      </c>
      <c r="G349" t="s">
        <v>4</v>
      </c>
      <c r="H349" t="s">
        <v>108</v>
      </c>
      <c r="I349" s="2">
        <v>9500</v>
      </c>
      <c r="J349" t="str">
        <f t="shared" si="17"/>
        <v>Attiva</v>
      </c>
      <c r="N349">
        <v>0</v>
      </c>
      <c r="O349">
        <v>0</v>
      </c>
    </row>
    <row r="350" spans="1:15" x14ac:dyDescent="0.5">
      <c r="A350" s="1">
        <v>43343</v>
      </c>
      <c r="B350" s="69">
        <f t="shared" si="15"/>
        <v>8</v>
      </c>
      <c r="C350" s="1">
        <v>43237</v>
      </c>
      <c r="D350" s="69">
        <f t="shared" si="16"/>
        <v>5</v>
      </c>
      <c r="E350" t="s">
        <v>185</v>
      </c>
      <c r="F350" t="s">
        <v>186</v>
      </c>
      <c r="G350" t="s">
        <v>5</v>
      </c>
      <c r="H350" t="s">
        <v>108</v>
      </c>
      <c r="I350" s="2">
        <v>1500</v>
      </c>
      <c r="J350" t="str">
        <f t="shared" si="17"/>
        <v>Attiva</v>
      </c>
      <c r="N350">
        <v>0</v>
      </c>
      <c r="O350">
        <v>0</v>
      </c>
    </row>
    <row r="351" spans="1:15" x14ac:dyDescent="0.5">
      <c r="A351" s="1">
        <v>43312</v>
      </c>
      <c r="B351" s="69">
        <f t="shared" si="15"/>
        <v>7</v>
      </c>
      <c r="C351" s="1">
        <v>43210</v>
      </c>
      <c r="D351" s="69">
        <f t="shared" si="16"/>
        <v>4</v>
      </c>
      <c r="E351" t="s">
        <v>552</v>
      </c>
      <c r="F351" t="s">
        <v>298</v>
      </c>
      <c r="G351" t="s">
        <v>29</v>
      </c>
      <c r="H351" t="s">
        <v>106</v>
      </c>
      <c r="I351" s="2">
        <v>4000</v>
      </c>
      <c r="J351" t="str">
        <f t="shared" si="17"/>
        <v>Attiva</v>
      </c>
      <c r="N351">
        <v>0</v>
      </c>
      <c r="O351">
        <v>0</v>
      </c>
    </row>
    <row r="352" spans="1:15" x14ac:dyDescent="0.5">
      <c r="A352" s="1">
        <v>43585</v>
      </c>
      <c r="B352" s="69">
        <f t="shared" si="15"/>
        <v>4</v>
      </c>
      <c r="C352" s="1">
        <v>43496</v>
      </c>
      <c r="D352" s="69">
        <f t="shared" si="16"/>
        <v>1</v>
      </c>
      <c r="E352" t="s">
        <v>241</v>
      </c>
      <c r="F352" t="s">
        <v>242</v>
      </c>
      <c r="G352" t="s">
        <v>27</v>
      </c>
      <c r="H352" t="s">
        <v>106</v>
      </c>
      <c r="I352" s="2">
        <v>3666.67</v>
      </c>
      <c r="J352" t="str">
        <f t="shared" si="17"/>
        <v>Attiva</v>
      </c>
      <c r="N352">
        <v>0</v>
      </c>
      <c r="O352">
        <v>0</v>
      </c>
    </row>
    <row r="353" spans="1:15" x14ac:dyDescent="0.5">
      <c r="A353" s="1">
        <v>43585</v>
      </c>
      <c r="B353" s="69">
        <f t="shared" si="15"/>
        <v>4</v>
      </c>
      <c r="C353" s="1">
        <v>43476</v>
      </c>
      <c r="D353" s="69">
        <f t="shared" si="16"/>
        <v>1</v>
      </c>
      <c r="E353" t="s">
        <v>249</v>
      </c>
      <c r="F353" t="s">
        <v>250</v>
      </c>
      <c r="G353" t="s">
        <v>29</v>
      </c>
      <c r="H353" t="s">
        <v>108</v>
      </c>
      <c r="I353" s="2">
        <v>2500</v>
      </c>
      <c r="J353" t="str">
        <f t="shared" si="17"/>
        <v>Attiva</v>
      </c>
      <c r="N353">
        <v>0</v>
      </c>
      <c r="O353">
        <v>0</v>
      </c>
    </row>
    <row r="354" spans="1:15" x14ac:dyDescent="0.5">
      <c r="A354" s="1">
        <v>43677</v>
      </c>
      <c r="B354" s="69">
        <f t="shared" si="15"/>
        <v>7</v>
      </c>
      <c r="C354" s="1">
        <v>43581</v>
      </c>
      <c r="D354" s="69">
        <f t="shared" si="16"/>
        <v>4</v>
      </c>
      <c r="E354" t="s">
        <v>179</v>
      </c>
      <c r="F354" t="s">
        <v>180</v>
      </c>
      <c r="G354" t="s">
        <v>2</v>
      </c>
      <c r="H354" t="s">
        <v>106</v>
      </c>
      <c r="I354" s="2">
        <v>4000</v>
      </c>
      <c r="J354" t="str">
        <f t="shared" si="17"/>
        <v>Attiva</v>
      </c>
      <c r="N354">
        <v>0</v>
      </c>
      <c r="O354">
        <v>0</v>
      </c>
    </row>
    <row r="355" spans="1:15" x14ac:dyDescent="0.5">
      <c r="A355" s="1">
        <v>43708</v>
      </c>
      <c r="B355" s="69">
        <f t="shared" si="15"/>
        <v>8</v>
      </c>
      <c r="C355" s="1">
        <v>43594</v>
      </c>
      <c r="D355" s="69">
        <f t="shared" si="16"/>
        <v>5</v>
      </c>
      <c r="E355" t="s">
        <v>183</v>
      </c>
      <c r="F355" t="s">
        <v>184</v>
      </c>
      <c r="G355" t="s">
        <v>4</v>
      </c>
      <c r="H355" t="s">
        <v>106</v>
      </c>
      <c r="I355" s="2">
        <v>9500</v>
      </c>
      <c r="J355" t="str">
        <f t="shared" si="17"/>
        <v>Attiva</v>
      </c>
      <c r="N355">
        <v>0</v>
      </c>
      <c r="O355">
        <v>0</v>
      </c>
    </row>
    <row r="356" spans="1:15" x14ac:dyDescent="0.5">
      <c r="A356" s="1">
        <v>43343</v>
      </c>
      <c r="B356" s="69">
        <f t="shared" si="15"/>
        <v>8</v>
      </c>
      <c r="C356" s="1">
        <v>43237</v>
      </c>
      <c r="D356" s="69">
        <f t="shared" si="16"/>
        <v>5</v>
      </c>
      <c r="E356" t="s">
        <v>185</v>
      </c>
      <c r="F356" t="s">
        <v>186</v>
      </c>
      <c r="G356" t="s">
        <v>5</v>
      </c>
      <c r="H356" t="s">
        <v>106</v>
      </c>
      <c r="I356" s="2">
        <v>22000</v>
      </c>
      <c r="J356" t="str">
        <f t="shared" si="17"/>
        <v>Attiva</v>
      </c>
      <c r="N356">
        <v>0</v>
      </c>
      <c r="O356">
        <v>0</v>
      </c>
    </row>
    <row r="357" spans="1:15" x14ac:dyDescent="0.5">
      <c r="A357" s="1">
        <v>43312</v>
      </c>
      <c r="B357" s="69">
        <f t="shared" si="15"/>
        <v>7</v>
      </c>
      <c r="C357" s="1">
        <v>43210</v>
      </c>
      <c r="D357" s="69">
        <f t="shared" si="16"/>
        <v>4</v>
      </c>
      <c r="E357" t="s">
        <v>552</v>
      </c>
      <c r="F357" t="s">
        <v>298</v>
      </c>
      <c r="G357" t="s">
        <v>29</v>
      </c>
      <c r="H357" t="s">
        <v>106</v>
      </c>
      <c r="I357" s="2">
        <v>4000</v>
      </c>
      <c r="J357" t="str">
        <f t="shared" si="17"/>
        <v>Attiva</v>
      </c>
      <c r="N357">
        <v>0</v>
      </c>
      <c r="O357">
        <v>0</v>
      </c>
    </row>
    <row r="358" spans="1:15" x14ac:dyDescent="0.5">
      <c r="A358" s="1">
        <v>43585</v>
      </c>
      <c r="B358" s="69">
        <f t="shared" si="15"/>
        <v>4</v>
      </c>
      <c r="C358" s="1">
        <v>43496</v>
      </c>
      <c r="D358" s="69">
        <f t="shared" si="16"/>
        <v>1</v>
      </c>
      <c r="E358" t="s">
        <v>241</v>
      </c>
      <c r="F358" t="s">
        <v>242</v>
      </c>
      <c r="G358" t="s">
        <v>27</v>
      </c>
      <c r="H358" t="s">
        <v>106</v>
      </c>
      <c r="I358" s="2">
        <v>3666.66</v>
      </c>
      <c r="J358" t="str">
        <f t="shared" si="17"/>
        <v>Attiva</v>
      </c>
      <c r="N358">
        <v>0</v>
      </c>
      <c r="O358">
        <v>0</v>
      </c>
    </row>
    <row r="359" spans="1:15" x14ac:dyDescent="0.5">
      <c r="A359" s="1">
        <v>43585</v>
      </c>
      <c r="B359" s="69">
        <f t="shared" si="15"/>
        <v>4</v>
      </c>
      <c r="C359" s="1">
        <v>43476</v>
      </c>
      <c r="D359" s="69">
        <f t="shared" si="16"/>
        <v>1</v>
      </c>
      <c r="E359" t="s">
        <v>249</v>
      </c>
      <c r="F359" t="s">
        <v>250</v>
      </c>
      <c r="G359" t="s">
        <v>29</v>
      </c>
      <c r="H359" t="s">
        <v>106</v>
      </c>
      <c r="I359" s="2">
        <v>2500</v>
      </c>
      <c r="J359" t="str">
        <f t="shared" si="17"/>
        <v>Attiva</v>
      </c>
      <c r="N359">
        <v>0</v>
      </c>
      <c r="O359">
        <v>0</v>
      </c>
    </row>
    <row r="360" spans="1:15" x14ac:dyDescent="0.5">
      <c r="A360" s="1">
        <v>43677</v>
      </c>
      <c r="B360" s="69">
        <f t="shared" si="15"/>
        <v>7</v>
      </c>
      <c r="C360" s="1">
        <v>43581</v>
      </c>
      <c r="D360" s="69">
        <f t="shared" si="16"/>
        <v>4</v>
      </c>
      <c r="E360" t="s">
        <v>179</v>
      </c>
      <c r="F360" t="s">
        <v>180</v>
      </c>
      <c r="G360" t="s">
        <v>2</v>
      </c>
      <c r="H360" t="s">
        <v>106</v>
      </c>
      <c r="I360" s="2">
        <v>4000</v>
      </c>
      <c r="J360" t="str">
        <f t="shared" si="17"/>
        <v>Attiva</v>
      </c>
      <c r="N360">
        <v>0</v>
      </c>
      <c r="O360">
        <v>0</v>
      </c>
    </row>
    <row r="361" spans="1:15" x14ac:dyDescent="0.5">
      <c r="A361" s="1">
        <v>43708</v>
      </c>
      <c r="B361" s="69">
        <f t="shared" si="15"/>
        <v>8</v>
      </c>
      <c r="C361" s="1">
        <v>43594</v>
      </c>
      <c r="D361" s="69">
        <f t="shared" si="16"/>
        <v>5</v>
      </c>
      <c r="E361" t="s">
        <v>183</v>
      </c>
      <c r="F361" t="s">
        <v>184</v>
      </c>
      <c r="G361" t="s">
        <v>4</v>
      </c>
      <c r="H361" t="s">
        <v>106</v>
      </c>
      <c r="I361" s="2">
        <v>9500</v>
      </c>
      <c r="J361" t="str">
        <f t="shared" si="17"/>
        <v>Attiva</v>
      </c>
      <c r="N361">
        <v>0</v>
      </c>
      <c r="O361">
        <v>0</v>
      </c>
    </row>
    <row r="362" spans="1:15" x14ac:dyDescent="0.5">
      <c r="A362" s="1">
        <v>43312</v>
      </c>
      <c r="B362" s="69">
        <f t="shared" si="15"/>
        <v>7</v>
      </c>
      <c r="C362" s="1">
        <v>43210</v>
      </c>
      <c r="D362" s="69">
        <f t="shared" si="16"/>
        <v>4</v>
      </c>
      <c r="E362" t="s">
        <v>552</v>
      </c>
      <c r="F362" t="s">
        <v>298</v>
      </c>
      <c r="G362" t="s">
        <v>29</v>
      </c>
      <c r="H362" t="s">
        <v>106</v>
      </c>
      <c r="I362" s="2">
        <v>4000</v>
      </c>
      <c r="J362" t="str">
        <f t="shared" si="17"/>
        <v>Attiva</v>
      </c>
      <c r="N362">
        <v>0</v>
      </c>
      <c r="O362">
        <v>0</v>
      </c>
    </row>
    <row r="363" spans="1:15" x14ac:dyDescent="0.5">
      <c r="A363" s="1">
        <v>43585</v>
      </c>
      <c r="B363" s="69">
        <f t="shared" si="15"/>
        <v>4</v>
      </c>
      <c r="C363" s="1">
        <v>43496</v>
      </c>
      <c r="D363" s="69">
        <f t="shared" si="16"/>
        <v>1</v>
      </c>
      <c r="E363" t="s">
        <v>241</v>
      </c>
      <c r="F363" t="s">
        <v>242</v>
      </c>
      <c r="G363" t="s">
        <v>27</v>
      </c>
      <c r="H363" t="s">
        <v>106</v>
      </c>
      <c r="I363" s="2">
        <v>3666.66</v>
      </c>
      <c r="J363" t="str">
        <f t="shared" si="17"/>
        <v>Attiva</v>
      </c>
      <c r="N363">
        <v>0</v>
      </c>
      <c r="O363">
        <v>0</v>
      </c>
    </row>
    <row r="364" spans="1:15" x14ac:dyDescent="0.5">
      <c r="A364" s="1">
        <v>43585</v>
      </c>
      <c r="B364" s="69">
        <f t="shared" si="15"/>
        <v>4</v>
      </c>
      <c r="C364" s="1">
        <v>43476</v>
      </c>
      <c r="D364" s="69">
        <f t="shared" si="16"/>
        <v>1</v>
      </c>
      <c r="E364" t="s">
        <v>249</v>
      </c>
      <c r="F364" t="s">
        <v>250</v>
      </c>
      <c r="G364" t="s">
        <v>29</v>
      </c>
      <c r="H364" t="s">
        <v>106</v>
      </c>
      <c r="I364" s="2">
        <v>2500</v>
      </c>
      <c r="J364" t="str">
        <f t="shared" si="17"/>
        <v>Attiva</v>
      </c>
      <c r="N364">
        <v>0</v>
      </c>
      <c r="O364">
        <v>0</v>
      </c>
    </row>
    <row r="365" spans="1:15" x14ac:dyDescent="0.5">
      <c r="A365" s="1">
        <v>43677</v>
      </c>
      <c r="B365" s="69">
        <f t="shared" si="15"/>
        <v>7</v>
      </c>
      <c r="C365" s="1">
        <v>43581</v>
      </c>
      <c r="D365" s="69">
        <f t="shared" si="16"/>
        <v>4</v>
      </c>
      <c r="E365" t="s">
        <v>179</v>
      </c>
      <c r="F365" t="s">
        <v>180</v>
      </c>
      <c r="G365" t="s">
        <v>2</v>
      </c>
      <c r="H365" t="s">
        <v>106</v>
      </c>
      <c r="I365" s="2">
        <v>4000</v>
      </c>
      <c r="J365" t="str">
        <f t="shared" si="17"/>
        <v>Attiva</v>
      </c>
      <c r="N365">
        <v>0</v>
      </c>
      <c r="O365">
        <v>0</v>
      </c>
    </row>
    <row r="366" spans="1:15" x14ac:dyDescent="0.5">
      <c r="A366" s="1">
        <v>43708</v>
      </c>
      <c r="B366" s="69">
        <f t="shared" si="15"/>
        <v>8</v>
      </c>
      <c r="C366" s="1">
        <v>43594</v>
      </c>
      <c r="D366" s="69">
        <f t="shared" si="16"/>
        <v>5</v>
      </c>
      <c r="E366" t="s">
        <v>183</v>
      </c>
      <c r="F366" t="s">
        <v>184</v>
      </c>
      <c r="G366" t="s">
        <v>4</v>
      </c>
      <c r="H366" t="s">
        <v>106</v>
      </c>
      <c r="I366" s="2">
        <v>9500</v>
      </c>
      <c r="J366" t="str">
        <f t="shared" si="17"/>
        <v>Attiva</v>
      </c>
      <c r="N366">
        <v>0</v>
      </c>
      <c r="O366">
        <v>0</v>
      </c>
    </row>
    <row r="367" spans="1:15" x14ac:dyDescent="0.5">
      <c r="A367" s="1">
        <v>43312</v>
      </c>
      <c r="B367" s="69">
        <f t="shared" si="15"/>
        <v>7</v>
      </c>
      <c r="C367" s="1">
        <v>43210</v>
      </c>
      <c r="D367" s="69">
        <f t="shared" si="16"/>
        <v>4</v>
      </c>
      <c r="E367" t="s">
        <v>552</v>
      </c>
      <c r="F367" t="s">
        <v>298</v>
      </c>
      <c r="G367" t="s">
        <v>29</v>
      </c>
      <c r="H367" t="s">
        <v>106</v>
      </c>
      <c r="I367" s="2">
        <v>4000</v>
      </c>
      <c r="J367" t="str">
        <f t="shared" si="17"/>
        <v>Attiva</v>
      </c>
      <c r="N367">
        <v>0</v>
      </c>
      <c r="O367">
        <v>0</v>
      </c>
    </row>
    <row r="368" spans="1:15" x14ac:dyDescent="0.5">
      <c r="A368" s="1">
        <v>43585</v>
      </c>
      <c r="B368" s="69">
        <f t="shared" si="15"/>
        <v>4</v>
      </c>
      <c r="C368" s="1">
        <v>43496</v>
      </c>
      <c r="D368" s="69">
        <f t="shared" si="16"/>
        <v>1</v>
      </c>
      <c r="E368" t="s">
        <v>241</v>
      </c>
      <c r="F368" t="s">
        <v>242</v>
      </c>
      <c r="G368" t="s">
        <v>27</v>
      </c>
      <c r="H368" t="s">
        <v>106</v>
      </c>
      <c r="I368" s="2">
        <v>3666.66</v>
      </c>
      <c r="J368" t="str">
        <f t="shared" si="17"/>
        <v>Attiva</v>
      </c>
      <c r="N368">
        <v>0</v>
      </c>
      <c r="O368">
        <v>0</v>
      </c>
    </row>
    <row r="369" spans="1:15" x14ac:dyDescent="0.5">
      <c r="A369" s="1">
        <v>43585</v>
      </c>
      <c r="B369" s="69">
        <f t="shared" si="15"/>
        <v>4</v>
      </c>
      <c r="C369" s="1">
        <v>43476</v>
      </c>
      <c r="D369" s="69">
        <f t="shared" si="16"/>
        <v>1</v>
      </c>
      <c r="E369" t="s">
        <v>249</v>
      </c>
      <c r="F369" t="s">
        <v>250</v>
      </c>
      <c r="G369" t="s">
        <v>29</v>
      </c>
      <c r="H369" t="s">
        <v>106</v>
      </c>
      <c r="I369" s="2">
        <v>2500</v>
      </c>
      <c r="J369" t="str">
        <f t="shared" si="17"/>
        <v>Attiva</v>
      </c>
      <c r="N369">
        <v>0</v>
      </c>
      <c r="O369">
        <v>0</v>
      </c>
    </row>
    <row r="370" spans="1:15" x14ac:dyDescent="0.5">
      <c r="A370" s="1">
        <v>43677</v>
      </c>
      <c r="B370" s="69">
        <f t="shared" si="15"/>
        <v>7</v>
      </c>
      <c r="C370" s="1">
        <v>43581</v>
      </c>
      <c r="D370" s="69">
        <f t="shared" si="16"/>
        <v>4</v>
      </c>
      <c r="E370" t="s">
        <v>179</v>
      </c>
      <c r="F370" t="s">
        <v>180</v>
      </c>
      <c r="G370" t="s">
        <v>2</v>
      </c>
      <c r="H370" t="s">
        <v>106</v>
      </c>
      <c r="I370" s="2">
        <v>4000</v>
      </c>
      <c r="J370" t="str">
        <f t="shared" si="17"/>
        <v>Attiva</v>
      </c>
      <c r="N370">
        <v>0</v>
      </c>
      <c r="O370">
        <v>0</v>
      </c>
    </row>
    <row r="371" spans="1:15" x14ac:dyDescent="0.5">
      <c r="A371" s="1">
        <v>43312</v>
      </c>
      <c r="B371" s="69">
        <f t="shared" si="15"/>
        <v>7</v>
      </c>
      <c r="C371" s="1">
        <v>43210</v>
      </c>
      <c r="D371" s="69">
        <f t="shared" si="16"/>
        <v>4</v>
      </c>
      <c r="E371" t="s">
        <v>552</v>
      </c>
      <c r="F371" t="s">
        <v>298</v>
      </c>
      <c r="G371" t="s">
        <v>29</v>
      </c>
      <c r="H371" t="s">
        <v>106</v>
      </c>
      <c r="I371" s="2">
        <v>4000</v>
      </c>
      <c r="J371" t="str">
        <f t="shared" si="17"/>
        <v>Attiva</v>
      </c>
      <c r="N371">
        <v>0</v>
      </c>
      <c r="O371">
        <v>0</v>
      </c>
    </row>
    <row r="372" spans="1:15" x14ac:dyDescent="0.5">
      <c r="A372" s="1">
        <v>43585</v>
      </c>
      <c r="B372" s="69">
        <f t="shared" si="15"/>
        <v>4</v>
      </c>
      <c r="C372" s="1">
        <v>43496</v>
      </c>
      <c r="D372" s="69">
        <f t="shared" si="16"/>
        <v>1</v>
      </c>
      <c r="E372" t="s">
        <v>241</v>
      </c>
      <c r="F372" t="s">
        <v>242</v>
      </c>
      <c r="G372" t="s">
        <v>27</v>
      </c>
      <c r="H372" t="s">
        <v>106</v>
      </c>
      <c r="I372" s="2">
        <v>3666.66</v>
      </c>
      <c r="J372" t="str">
        <f t="shared" si="17"/>
        <v>Attiva</v>
      </c>
      <c r="N372">
        <v>0</v>
      </c>
      <c r="O372">
        <v>0</v>
      </c>
    </row>
    <row r="373" spans="1:15" x14ac:dyDescent="0.5">
      <c r="A373" s="1">
        <v>43585</v>
      </c>
      <c r="B373" s="69">
        <f t="shared" si="15"/>
        <v>4</v>
      </c>
      <c r="C373" s="1">
        <v>43476</v>
      </c>
      <c r="D373" s="69">
        <f t="shared" si="16"/>
        <v>1</v>
      </c>
      <c r="E373" t="s">
        <v>249</v>
      </c>
      <c r="F373" t="s">
        <v>250</v>
      </c>
      <c r="G373" t="s">
        <v>29</v>
      </c>
      <c r="H373" t="s">
        <v>106</v>
      </c>
      <c r="I373" s="2">
        <v>2500</v>
      </c>
      <c r="J373" t="str">
        <f t="shared" si="17"/>
        <v>Attiva</v>
      </c>
      <c r="N373">
        <v>0</v>
      </c>
      <c r="O373">
        <v>0</v>
      </c>
    </row>
    <row r="374" spans="1:15" x14ac:dyDescent="0.5">
      <c r="A374" s="1">
        <v>43677</v>
      </c>
      <c r="B374" s="69">
        <f t="shared" si="15"/>
        <v>7</v>
      </c>
      <c r="C374" s="1">
        <v>43581</v>
      </c>
      <c r="D374" s="69">
        <f t="shared" si="16"/>
        <v>4</v>
      </c>
      <c r="E374" t="s">
        <v>179</v>
      </c>
      <c r="F374" t="s">
        <v>180</v>
      </c>
      <c r="G374" t="s">
        <v>2</v>
      </c>
      <c r="H374" t="s">
        <v>106</v>
      </c>
      <c r="I374" s="2">
        <v>4000</v>
      </c>
      <c r="J374" t="str">
        <f t="shared" si="17"/>
        <v>Attiva</v>
      </c>
      <c r="N374">
        <v>0</v>
      </c>
      <c r="O374">
        <v>0</v>
      </c>
    </row>
    <row r="375" spans="1:15" x14ac:dyDescent="0.5">
      <c r="A375" s="1">
        <v>43312</v>
      </c>
      <c r="B375" s="69">
        <f t="shared" si="15"/>
        <v>7</v>
      </c>
      <c r="C375" s="1">
        <v>43210</v>
      </c>
      <c r="D375" s="69">
        <f t="shared" si="16"/>
        <v>4</v>
      </c>
      <c r="E375" t="s">
        <v>552</v>
      </c>
      <c r="F375" t="s">
        <v>298</v>
      </c>
      <c r="G375" t="s">
        <v>29</v>
      </c>
      <c r="H375" t="s">
        <v>106</v>
      </c>
      <c r="I375" s="2">
        <v>4000</v>
      </c>
      <c r="J375" t="str">
        <f t="shared" si="17"/>
        <v>Attiva</v>
      </c>
      <c r="N375">
        <v>0</v>
      </c>
      <c r="O375">
        <v>0</v>
      </c>
    </row>
    <row r="376" spans="1:15" x14ac:dyDescent="0.5">
      <c r="A376" s="1">
        <v>43585</v>
      </c>
      <c r="B376" s="69">
        <f t="shared" si="15"/>
        <v>4</v>
      </c>
      <c r="C376" s="1">
        <v>43496</v>
      </c>
      <c r="D376" s="69">
        <f t="shared" si="16"/>
        <v>1</v>
      </c>
      <c r="E376" t="s">
        <v>241</v>
      </c>
      <c r="F376" t="s">
        <v>242</v>
      </c>
      <c r="G376" t="s">
        <v>27</v>
      </c>
      <c r="H376" t="s">
        <v>106</v>
      </c>
      <c r="I376" s="2">
        <v>3666.66</v>
      </c>
      <c r="J376" t="str">
        <f t="shared" si="17"/>
        <v>Attiva</v>
      </c>
      <c r="N376">
        <v>0</v>
      </c>
      <c r="O376">
        <v>0</v>
      </c>
    </row>
    <row r="377" spans="1:15" x14ac:dyDescent="0.5">
      <c r="A377" s="1">
        <v>43585</v>
      </c>
      <c r="B377" s="69">
        <f t="shared" si="15"/>
        <v>4</v>
      </c>
      <c r="C377" s="1">
        <v>43476</v>
      </c>
      <c r="D377" s="69">
        <f t="shared" si="16"/>
        <v>1</v>
      </c>
      <c r="E377" t="s">
        <v>249</v>
      </c>
      <c r="F377" t="s">
        <v>250</v>
      </c>
      <c r="G377" t="s">
        <v>29</v>
      </c>
      <c r="H377" t="s">
        <v>106</v>
      </c>
      <c r="I377" s="2">
        <v>2500</v>
      </c>
      <c r="J377" t="str">
        <f t="shared" si="17"/>
        <v>Attiva</v>
      </c>
      <c r="N377">
        <v>0</v>
      </c>
      <c r="O377">
        <v>0</v>
      </c>
    </row>
    <row r="378" spans="1:15" x14ac:dyDescent="0.5">
      <c r="A378" s="1">
        <v>43677</v>
      </c>
      <c r="B378" s="69">
        <f t="shared" si="15"/>
        <v>7</v>
      </c>
      <c r="C378" s="1">
        <v>43581</v>
      </c>
      <c r="D378" s="69">
        <f t="shared" si="16"/>
        <v>4</v>
      </c>
      <c r="E378" t="s">
        <v>179</v>
      </c>
      <c r="F378" t="s">
        <v>180</v>
      </c>
      <c r="G378" t="s">
        <v>2</v>
      </c>
      <c r="H378" t="s">
        <v>106</v>
      </c>
      <c r="I378" s="2">
        <v>4000</v>
      </c>
      <c r="J378" t="str">
        <f t="shared" si="17"/>
        <v>Attiva</v>
      </c>
      <c r="N378">
        <v>0</v>
      </c>
      <c r="O378">
        <v>0</v>
      </c>
    </row>
    <row r="379" spans="1:15" x14ac:dyDescent="0.5">
      <c r="A379" s="1">
        <v>43312</v>
      </c>
      <c r="B379" s="69">
        <f t="shared" si="15"/>
        <v>7</v>
      </c>
      <c r="C379" s="1">
        <v>43210</v>
      </c>
      <c r="D379" s="69">
        <f t="shared" si="16"/>
        <v>4</v>
      </c>
      <c r="E379" t="s">
        <v>552</v>
      </c>
      <c r="F379" t="s">
        <v>298</v>
      </c>
      <c r="G379" t="s">
        <v>29</v>
      </c>
      <c r="H379" t="s">
        <v>106</v>
      </c>
      <c r="I379" s="2">
        <v>4000</v>
      </c>
      <c r="J379" t="str">
        <f t="shared" si="17"/>
        <v>Attiva</v>
      </c>
      <c r="N379">
        <v>0</v>
      </c>
      <c r="O379">
        <v>0</v>
      </c>
    </row>
    <row r="380" spans="1:15" x14ac:dyDescent="0.5">
      <c r="A380" s="1">
        <v>43677</v>
      </c>
      <c r="B380" s="69">
        <f t="shared" si="15"/>
        <v>7</v>
      </c>
      <c r="C380" s="1">
        <v>43581</v>
      </c>
      <c r="D380" s="69">
        <f t="shared" si="16"/>
        <v>4</v>
      </c>
      <c r="E380" t="s">
        <v>179</v>
      </c>
      <c r="F380" t="s">
        <v>180</v>
      </c>
      <c r="G380" t="s">
        <v>2</v>
      </c>
      <c r="H380" t="s">
        <v>106</v>
      </c>
      <c r="I380" s="2">
        <v>4000</v>
      </c>
      <c r="J380" t="str">
        <f t="shared" si="17"/>
        <v>Attiva</v>
      </c>
      <c r="N380">
        <v>0</v>
      </c>
      <c r="O380">
        <v>0</v>
      </c>
    </row>
    <row r="381" spans="1:15" x14ac:dyDescent="0.5">
      <c r="A381" s="1">
        <v>43585</v>
      </c>
      <c r="B381" s="69">
        <f t="shared" si="15"/>
        <v>4</v>
      </c>
      <c r="C381" s="1">
        <v>43476</v>
      </c>
      <c r="D381" s="69">
        <f t="shared" si="16"/>
        <v>1</v>
      </c>
      <c r="E381" t="s">
        <v>249</v>
      </c>
      <c r="F381" t="s">
        <v>250</v>
      </c>
      <c r="G381" t="s">
        <v>29</v>
      </c>
      <c r="H381" t="s">
        <v>106</v>
      </c>
      <c r="I381" s="2">
        <v>2500</v>
      </c>
      <c r="J381" t="str">
        <f t="shared" si="17"/>
        <v>Attiva</v>
      </c>
      <c r="N381">
        <v>0</v>
      </c>
      <c r="O381">
        <v>0</v>
      </c>
    </row>
    <row r="382" spans="1:15" x14ac:dyDescent="0.5">
      <c r="A382" s="1">
        <v>43312</v>
      </c>
      <c r="B382" s="69">
        <f t="shared" si="15"/>
        <v>7</v>
      </c>
      <c r="C382" s="1">
        <v>43210</v>
      </c>
      <c r="D382" s="69">
        <f t="shared" si="16"/>
        <v>4</v>
      </c>
      <c r="E382" t="s">
        <v>552</v>
      </c>
      <c r="F382" t="s">
        <v>298</v>
      </c>
      <c r="G382" t="s">
        <v>29</v>
      </c>
      <c r="H382" t="s">
        <v>106</v>
      </c>
      <c r="I382" s="2">
        <v>4000</v>
      </c>
      <c r="J382" t="str">
        <f t="shared" si="17"/>
        <v>Attiva</v>
      </c>
      <c r="N382">
        <v>0</v>
      </c>
      <c r="O382">
        <v>0</v>
      </c>
    </row>
    <row r="383" spans="1:15" x14ac:dyDescent="0.5">
      <c r="A383" s="1">
        <v>43585</v>
      </c>
      <c r="B383" s="69">
        <f t="shared" si="15"/>
        <v>4</v>
      </c>
      <c r="C383" s="1">
        <v>43476</v>
      </c>
      <c r="D383" s="69">
        <f t="shared" si="16"/>
        <v>1</v>
      </c>
      <c r="E383" t="s">
        <v>249</v>
      </c>
      <c r="F383" t="s">
        <v>250</v>
      </c>
      <c r="G383" t="s">
        <v>29</v>
      </c>
      <c r="H383" t="s">
        <v>106</v>
      </c>
      <c r="I383" s="2">
        <v>2500</v>
      </c>
      <c r="J383" t="str">
        <f t="shared" si="17"/>
        <v>Attiva</v>
      </c>
      <c r="N383">
        <v>0</v>
      </c>
      <c r="O383">
        <v>0</v>
      </c>
    </row>
    <row r="384" spans="1:15" x14ac:dyDescent="0.5">
      <c r="A384" s="1">
        <v>43677</v>
      </c>
      <c r="B384" s="69">
        <f t="shared" si="15"/>
        <v>7</v>
      </c>
      <c r="C384" s="1">
        <v>43581</v>
      </c>
      <c r="D384" s="69">
        <f t="shared" si="16"/>
        <v>4</v>
      </c>
      <c r="E384" t="s">
        <v>179</v>
      </c>
      <c r="F384" t="s">
        <v>180</v>
      </c>
      <c r="G384" t="s">
        <v>2</v>
      </c>
      <c r="H384" t="s">
        <v>106</v>
      </c>
      <c r="I384" s="2">
        <v>4000</v>
      </c>
      <c r="J384" t="str">
        <f t="shared" si="17"/>
        <v>Attiva</v>
      </c>
      <c r="N384">
        <v>0</v>
      </c>
      <c r="O384">
        <v>0</v>
      </c>
    </row>
    <row r="385" spans="1:15" x14ac:dyDescent="0.5">
      <c r="A385" s="1">
        <v>43677</v>
      </c>
      <c r="B385" s="69">
        <f t="shared" si="15"/>
        <v>7</v>
      </c>
      <c r="C385" s="1">
        <v>41019</v>
      </c>
      <c r="D385" s="69">
        <f t="shared" si="16"/>
        <v>4</v>
      </c>
      <c r="E385" t="s">
        <v>552</v>
      </c>
      <c r="F385" t="s">
        <v>298</v>
      </c>
      <c r="G385" t="s">
        <v>29</v>
      </c>
      <c r="H385" t="s">
        <v>106</v>
      </c>
      <c r="I385" s="2">
        <v>4000</v>
      </c>
      <c r="J385" t="str">
        <f t="shared" si="17"/>
        <v>Attiva</v>
      </c>
      <c r="N385">
        <v>0</v>
      </c>
      <c r="O385">
        <v>0</v>
      </c>
    </row>
    <row r="386" spans="1:15" x14ac:dyDescent="0.5">
      <c r="A386" s="1">
        <v>43585</v>
      </c>
      <c r="B386" s="69">
        <f t="shared" si="15"/>
        <v>4</v>
      </c>
      <c r="C386" s="1">
        <v>43476</v>
      </c>
      <c r="D386" s="69">
        <f t="shared" si="16"/>
        <v>1</v>
      </c>
      <c r="E386" t="s">
        <v>249</v>
      </c>
      <c r="F386" t="s">
        <v>250</v>
      </c>
      <c r="G386" t="s">
        <v>29</v>
      </c>
      <c r="H386" t="s">
        <v>106</v>
      </c>
      <c r="I386" s="2">
        <v>2500</v>
      </c>
      <c r="J386" t="str">
        <f t="shared" si="17"/>
        <v>Attiva</v>
      </c>
      <c r="N386">
        <v>0</v>
      </c>
      <c r="O386">
        <v>0</v>
      </c>
    </row>
    <row r="387" spans="1:15" x14ac:dyDescent="0.5">
      <c r="A387" s="1">
        <v>43677</v>
      </c>
      <c r="B387" s="69">
        <f t="shared" si="15"/>
        <v>7</v>
      </c>
      <c r="C387" s="1">
        <v>43581</v>
      </c>
      <c r="D387" s="69">
        <f t="shared" si="16"/>
        <v>4</v>
      </c>
      <c r="E387" t="s">
        <v>179</v>
      </c>
      <c r="F387" t="s">
        <v>180</v>
      </c>
      <c r="G387" t="s">
        <v>2</v>
      </c>
      <c r="H387" t="s">
        <v>106</v>
      </c>
      <c r="I387" s="2">
        <v>4000</v>
      </c>
      <c r="J387" t="str">
        <f t="shared" si="17"/>
        <v>Attiva</v>
      </c>
      <c r="N387">
        <v>0</v>
      </c>
      <c r="O387">
        <v>0</v>
      </c>
    </row>
    <row r="388" spans="1:15" x14ac:dyDescent="0.5">
      <c r="A388" s="1">
        <v>43312</v>
      </c>
      <c r="B388" s="69">
        <f t="shared" ref="B388:B409" si="18">+MONTH(A388)</f>
        <v>7</v>
      </c>
      <c r="C388" s="1">
        <v>43210</v>
      </c>
      <c r="D388" s="69">
        <f t="shared" ref="D388:D451" si="19">+MONTH(C388)</f>
        <v>4</v>
      </c>
      <c r="E388" t="s">
        <v>552</v>
      </c>
      <c r="F388" t="s">
        <v>298</v>
      </c>
      <c r="G388" t="s">
        <v>29</v>
      </c>
      <c r="H388" t="s">
        <v>106</v>
      </c>
      <c r="I388" s="2">
        <v>4000</v>
      </c>
      <c r="J388" t="str">
        <f t="shared" ref="J388:J451" si="20">+IF(I388&gt;0,"Attiva","Passiva")</f>
        <v>Attiva</v>
      </c>
      <c r="N388">
        <v>0</v>
      </c>
      <c r="O388">
        <v>0</v>
      </c>
    </row>
    <row r="389" spans="1:15" x14ac:dyDescent="0.5">
      <c r="A389" s="1">
        <v>43585</v>
      </c>
      <c r="B389" s="69">
        <f t="shared" si="18"/>
        <v>4</v>
      </c>
      <c r="C389" s="1">
        <v>43476</v>
      </c>
      <c r="D389" s="69">
        <f t="shared" si="19"/>
        <v>1</v>
      </c>
      <c r="E389" t="s">
        <v>249</v>
      </c>
      <c r="F389" t="s">
        <v>250</v>
      </c>
      <c r="G389" t="s">
        <v>29</v>
      </c>
      <c r="H389" t="s">
        <v>106</v>
      </c>
      <c r="I389" s="2">
        <v>2500</v>
      </c>
      <c r="J389" t="str">
        <f t="shared" si="20"/>
        <v>Attiva</v>
      </c>
      <c r="N389">
        <v>0</v>
      </c>
      <c r="O389">
        <v>0</v>
      </c>
    </row>
    <row r="390" spans="1:15" x14ac:dyDescent="0.5">
      <c r="A390" s="1">
        <v>43677</v>
      </c>
      <c r="B390" s="69">
        <f t="shared" si="18"/>
        <v>7</v>
      </c>
      <c r="C390" s="1">
        <v>43581</v>
      </c>
      <c r="D390" s="69">
        <f t="shared" si="19"/>
        <v>4</v>
      </c>
      <c r="E390" t="s">
        <v>179</v>
      </c>
      <c r="F390" t="s">
        <v>180</v>
      </c>
      <c r="G390" t="s">
        <v>2</v>
      </c>
      <c r="H390" t="s">
        <v>106</v>
      </c>
      <c r="I390" s="2">
        <v>4000</v>
      </c>
      <c r="J390" t="str">
        <f t="shared" si="20"/>
        <v>Attiva</v>
      </c>
      <c r="N390">
        <v>0</v>
      </c>
      <c r="O390">
        <v>0</v>
      </c>
    </row>
    <row r="391" spans="1:15" x14ac:dyDescent="0.5">
      <c r="A391" s="1">
        <v>43312</v>
      </c>
      <c r="B391" s="69">
        <f t="shared" si="18"/>
        <v>7</v>
      </c>
      <c r="C391" s="1">
        <v>43210</v>
      </c>
      <c r="D391" s="69">
        <f t="shared" si="19"/>
        <v>4</v>
      </c>
      <c r="E391" t="s">
        <v>552</v>
      </c>
      <c r="F391" t="s">
        <v>298</v>
      </c>
      <c r="G391" t="s">
        <v>29</v>
      </c>
      <c r="H391" t="s">
        <v>106</v>
      </c>
      <c r="I391" s="2">
        <v>4000</v>
      </c>
      <c r="J391" t="str">
        <f t="shared" si="20"/>
        <v>Attiva</v>
      </c>
      <c r="N391">
        <v>0</v>
      </c>
      <c r="O391">
        <v>0</v>
      </c>
    </row>
    <row r="392" spans="1:15" x14ac:dyDescent="0.5">
      <c r="A392" s="1">
        <v>43524</v>
      </c>
      <c r="B392" s="69">
        <f t="shared" si="18"/>
        <v>2</v>
      </c>
      <c r="C392" s="1">
        <v>43419</v>
      </c>
      <c r="D392" s="69">
        <f t="shared" si="19"/>
        <v>11</v>
      </c>
      <c r="E392" t="s">
        <v>603</v>
      </c>
      <c r="F392" t="s">
        <v>604</v>
      </c>
      <c r="G392" t="s">
        <v>65</v>
      </c>
      <c r="H392" t="s">
        <v>106</v>
      </c>
      <c r="I392" s="2">
        <v>-222</v>
      </c>
      <c r="J392" t="str">
        <f t="shared" si="20"/>
        <v>Passiva</v>
      </c>
      <c r="N392">
        <v>0</v>
      </c>
      <c r="O392">
        <v>0</v>
      </c>
    </row>
    <row r="393" spans="1:15" x14ac:dyDescent="0.5">
      <c r="A393" s="1">
        <v>43677</v>
      </c>
      <c r="B393" s="69">
        <f t="shared" si="18"/>
        <v>7</v>
      </c>
      <c r="C393" s="1">
        <v>43581</v>
      </c>
      <c r="D393" s="69">
        <f t="shared" si="19"/>
        <v>4</v>
      </c>
      <c r="E393" t="s">
        <v>179</v>
      </c>
      <c r="F393" t="s">
        <v>180</v>
      </c>
      <c r="G393" t="s">
        <v>2</v>
      </c>
      <c r="H393" t="s">
        <v>106</v>
      </c>
      <c r="I393" s="2">
        <v>4000</v>
      </c>
      <c r="J393" t="str">
        <f t="shared" si="20"/>
        <v>Attiva</v>
      </c>
      <c r="N393">
        <v>0</v>
      </c>
      <c r="O393">
        <v>0</v>
      </c>
    </row>
    <row r="394" spans="1:15" x14ac:dyDescent="0.5">
      <c r="A394" s="1">
        <v>43585</v>
      </c>
      <c r="B394" s="69">
        <f t="shared" si="18"/>
        <v>4</v>
      </c>
      <c r="C394" s="1">
        <v>43476</v>
      </c>
      <c r="D394" s="69">
        <f t="shared" si="19"/>
        <v>1</v>
      </c>
      <c r="E394" t="s">
        <v>249</v>
      </c>
      <c r="F394" t="s">
        <v>250</v>
      </c>
      <c r="G394" t="s">
        <v>29</v>
      </c>
      <c r="H394" t="s">
        <v>106</v>
      </c>
      <c r="I394" s="2">
        <v>2500</v>
      </c>
      <c r="J394" t="str">
        <f t="shared" si="20"/>
        <v>Attiva</v>
      </c>
      <c r="N394">
        <v>0</v>
      </c>
      <c r="O394">
        <v>0</v>
      </c>
    </row>
    <row r="395" spans="1:15" x14ac:dyDescent="0.5">
      <c r="A395" s="1">
        <v>43312</v>
      </c>
      <c r="B395" s="69">
        <f t="shared" si="18"/>
        <v>7</v>
      </c>
      <c r="C395" s="1">
        <v>43210</v>
      </c>
      <c r="D395" s="69">
        <f t="shared" si="19"/>
        <v>4</v>
      </c>
      <c r="E395" t="s">
        <v>552</v>
      </c>
      <c r="F395" t="s">
        <v>298</v>
      </c>
      <c r="G395" t="s">
        <v>29</v>
      </c>
      <c r="H395" t="s">
        <v>106</v>
      </c>
      <c r="I395" s="2">
        <v>4000</v>
      </c>
      <c r="J395" t="str">
        <f t="shared" si="20"/>
        <v>Attiva</v>
      </c>
      <c r="N395">
        <v>0</v>
      </c>
      <c r="O395">
        <v>0</v>
      </c>
    </row>
    <row r="396" spans="1:15" x14ac:dyDescent="0.5">
      <c r="A396" s="1">
        <v>43585</v>
      </c>
      <c r="B396" s="69">
        <f t="shared" si="18"/>
        <v>4</v>
      </c>
      <c r="C396" s="1">
        <v>43476</v>
      </c>
      <c r="D396" s="69">
        <f t="shared" si="19"/>
        <v>1</v>
      </c>
      <c r="E396" t="s">
        <v>249</v>
      </c>
      <c r="F396" t="s">
        <v>250</v>
      </c>
      <c r="G396" t="s">
        <v>29</v>
      </c>
      <c r="H396" t="s">
        <v>106</v>
      </c>
      <c r="I396" s="2">
        <v>1500</v>
      </c>
      <c r="J396" t="str">
        <f t="shared" si="20"/>
        <v>Attiva</v>
      </c>
      <c r="N396">
        <v>0</v>
      </c>
      <c r="O396">
        <v>0</v>
      </c>
    </row>
    <row r="397" spans="1:15" x14ac:dyDescent="0.5">
      <c r="A397" s="1">
        <v>43677</v>
      </c>
      <c r="B397" s="69">
        <f t="shared" si="18"/>
        <v>7</v>
      </c>
      <c r="C397" s="1">
        <v>43581</v>
      </c>
      <c r="D397" s="69">
        <f t="shared" si="19"/>
        <v>4</v>
      </c>
      <c r="E397" t="s">
        <v>179</v>
      </c>
      <c r="F397" t="s">
        <v>180</v>
      </c>
      <c r="G397" t="s">
        <v>2</v>
      </c>
      <c r="H397" t="s">
        <v>106</v>
      </c>
      <c r="I397" s="2">
        <v>4000</v>
      </c>
      <c r="J397" t="str">
        <f t="shared" si="20"/>
        <v>Attiva</v>
      </c>
      <c r="N397">
        <v>0</v>
      </c>
      <c r="O397">
        <v>0</v>
      </c>
    </row>
    <row r="398" spans="1:15" x14ac:dyDescent="0.5">
      <c r="A398" s="1">
        <v>43312</v>
      </c>
      <c r="B398" s="69">
        <f t="shared" si="18"/>
        <v>7</v>
      </c>
      <c r="C398" s="1">
        <v>43210</v>
      </c>
      <c r="D398" s="69">
        <f t="shared" si="19"/>
        <v>4</v>
      </c>
      <c r="E398" t="s">
        <v>552</v>
      </c>
      <c r="F398" t="s">
        <v>298</v>
      </c>
      <c r="G398" t="s">
        <v>29</v>
      </c>
      <c r="H398" t="s">
        <v>106</v>
      </c>
      <c r="I398" s="2">
        <v>4000</v>
      </c>
      <c r="J398" t="str">
        <f t="shared" si="20"/>
        <v>Attiva</v>
      </c>
      <c r="N398">
        <v>0</v>
      </c>
      <c r="O398">
        <v>0</v>
      </c>
    </row>
    <row r="399" spans="1:15" x14ac:dyDescent="0.5">
      <c r="A399" s="1">
        <v>43585</v>
      </c>
      <c r="B399" s="69">
        <f t="shared" si="18"/>
        <v>4</v>
      </c>
      <c r="C399" s="1">
        <v>43476</v>
      </c>
      <c r="D399" s="69">
        <f t="shared" si="19"/>
        <v>1</v>
      </c>
      <c r="E399" t="s">
        <v>249</v>
      </c>
      <c r="F399" t="s">
        <v>250</v>
      </c>
      <c r="G399" t="s">
        <v>29</v>
      </c>
      <c r="H399" t="s">
        <v>106</v>
      </c>
      <c r="I399" s="2">
        <v>2500</v>
      </c>
      <c r="J399" t="str">
        <f t="shared" si="20"/>
        <v>Attiva</v>
      </c>
      <c r="N399">
        <v>0</v>
      </c>
      <c r="O399">
        <v>0</v>
      </c>
    </row>
    <row r="400" spans="1:15" x14ac:dyDescent="0.5">
      <c r="A400" s="1">
        <v>43677</v>
      </c>
      <c r="B400" s="69">
        <f t="shared" si="18"/>
        <v>7</v>
      </c>
      <c r="C400" s="1">
        <v>43581</v>
      </c>
      <c r="D400" s="69">
        <f t="shared" si="19"/>
        <v>4</v>
      </c>
      <c r="E400" t="s">
        <v>179</v>
      </c>
      <c r="F400" t="s">
        <v>180</v>
      </c>
      <c r="G400" t="s">
        <v>2</v>
      </c>
      <c r="H400" t="s">
        <v>106</v>
      </c>
      <c r="I400" s="2">
        <v>4000</v>
      </c>
      <c r="J400" t="str">
        <f t="shared" si="20"/>
        <v>Attiva</v>
      </c>
      <c r="N400">
        <v>0</v>
      </c>
      <c r="O400">
        <v>0</v>
      </c>
    </row>
    <row r="401" spans="1:15" x14ac:dyDescent="0.5">
      <c r="A401" s="1">
        <v>43312</v>
      </c>
      <c r="B401" s="69">
        <f t="shared" si="18"/>
        <v>7</v>
      </c>
      <c r="C401" s="1">
        <v>43210</v>
      </c>
      <c r="D401" s="69">
        <f t="shared" si="19"/>
        <v>4</v>
      </c>
      <c r="E401" t="s">
        <v>552</v>
      </c>
      <c r="F401" t="s">
        <v>298</v>
      </c>
      <c r="G401" t="s">
        <v>29</v>
      </c>
      <c r="H401" t="s">
        <v>106</v>
      </c>
      <c r="I401" s="2">
        <v>4000</v>
      </c>
      <c r="J401" t="str">
        <f t="shared" si="20"/>
        <v>Attiva</v>
      </c>
      <c r="N401">
        <v>0</v>
      </c>
      <c r="O401">
        <v>0</v>
      </c>
    </row>
    <row r="402" spans="1:15" x14ac:dyDescent="0.5">
      <c r="A402" s="1">
        <v>43585</v>
      </c>
      <c r="B402" s="69">
        <f t="shared" si="18"/>
        <v>4</v>
      </c>
      <c r="C402" s="1">
        <v>43476</v>
      </c>
      <c r="D402" s="69">
        <f t="shared" si="19"/>
        <v>1</v>
      </c>
      <c r="E402" t="s">
        <v>249</v>
      </c>
      <c r="F402" t="s">
        <v>250</v>
      </c>
      <c r="G402" t="s">
        <v>29</v>
      </c>
      <c r="H402" t="s">
        <v>106</v>
      </c>
      <c r="I402" s="2">
        <v>1000</v>
      </c>
      <c r="J402" t="str">
        <f t="shared" si="20"/>
        <v>Attiva</v>
      </c>
      <c r="N402">
        <v>0</v>
      </c>
      <c r="O402">
        <v>0</v>
      </c>
    </row>
    <row r="403" spans="1:15" x14ac:dyDescent="0.5">
      <c r="A403" s="1">
        <v>43585</v>
      </c>
      <c r="B403" s="69">
        <f t="shared" si="18"/>
        <v>4</v>
      </c>
      <c r="C403" s="1">
        <v>43476</v>
      </c>
      <c r="D403" s="69">
        <f t="shared" si="19"/>
        <v>1</v>
      </c>
      <c r="E403" t="s">
        <v>249</v>
      </c>
      <c r="F403" t="s">
        <v>250</v>
      </c>
      <c r="G403" t="s">
        <v>29</v>
      </c>
      <c r="H403" t="s">
        <v>106</v>
      </c>
      <c r="I403" s="2">
        <v>2500</v>
      </c>
      <c r="J403" t="str">
        <f t="shared" si="20"/>
        <v>Attiva</v>
      </c>
      <c r="N403">
        <v>0</v>
      </c>
      <c r="O403">
        <v>0</v>
      </c>
    </row>
    <row r="404" spans="1:15" x14ac:dyDescent="0.5">
      <c r="A404" s="1">
        <v>43677</v>
      </c>
      <c r="B404" s="69">
        <f t="shared" si="18"/>
        <v>7</v>
      </c>
      <c r="C404" s="1">
        <v>43581</v>
      </c>
      <c r="D404" s="69">
        <f t="shared" si="19"/>
        <v>4</v>
      </c>
      <c r="E404" t="s">
        <v>179</v>
      </c>
      <c r="F404" t="s">
        <v>180</v>
      </c>
      <c r="G404" t="s">
        <v>2</v>
      </c>
      <c r="H404" t="s">
        <v>106</v>
      </c>
      <c r="I404" s="2">
        <v>4000</v>
      </c>
      <c r="J404" t="str">
        <f t="shared" si="20"/>
        <v>Attiva</v>
      </c>
      <c r="N404">
        <v>0</v>
      </c>
      <c r="O404">
        <v>0</v>
      </c>
    </row>
    <row r="405" spans="1:15" x14ac:dyDescent="0.5">
      <c r="A405" s="1">
        <v>43312</v>
      </c>
      <c r="B405" s="69">
        <f t="shared" si="18"/>
        <v>7</v>
      </c>
      <c r="C405" s="1">
        <v>43210</v>
      </c>
      <c r="D405" s="69">
        <f t="shared" si="19"/>
        <v>4</v>
      </c>
      <c r="E405" t="s">
        <v>552</v>
      </c>
      <c r="F405" t="s">
        <v>298</v>
      </c>
      <c r="G405" t="s">
        <v>29</v>
      </c>
      <c r="H405" t="s">
        <v>106</v>
      </c>
      <c r="I405" s="2">
        <v>4000</v>
      </c>
      <c r="J405" t="str">
        <f t="shared" si="20"/>
        <v>Attiva</v>
      </c>
      <c r="N405">
        <v>0</v>
      </c>
      <c r="O405">
        <v>0</v>
      </c>
    </row>
    <row r="406" spans="1:15" x14ac:dyDescent="0.5">
      <c r="A406" s="1">
        <v>43677</v>
      </c>
      <c r="B406" s="69">
        <f t="shared" si="18"/>
        <v>7</v>
      </c>
      <c r="C406" s="1">
        <v>43581</v>
      </c>
      <c r="D406" s="69">
        <f t="shared" si="19"/>
        <v>4</v>
      </c>
      <c r="E406" t="s">
        <v>179</v>
      </c>
      <c r="F406" t="s">
        <v>180</v>
      </c>
      <c r="G406" t="s">
        <v>2</v>
      </c>
      <c r="H406" t="s">
        <v>106</v>
      </c>
      <c r="I406" s="2">
        <v>4000</v>
      </c>
      <c r="J406" t="str">
        <f t="shared" si="20"/>
        <v>Attiva</v>
      </c>
      <c r="N406">
        <v>0</v>
      </c>
      <c r="O406">
        <v>0</v>
      </c>
    </row>
    <row r="407" spans="1:15" x14ac:dyDescent="0.5">
      <c r="A407" s="1">
        <v>43312</v>
      </c>
      <c r="B407" s="69">
        <f t="shared" si="18"/>
        <v>7</v>
      </c>
      <c r="C407" s="1">
        <v>43210</v>
      </c>
      <c r="D407" s="69">
        <f t="shared" si="19"/>
        <v>4</v>
      </c>
      <c r="E407" t="s">
        <v>552</v>
      </c>
      <c r="F407" t="s">
        <v>298</v>
      </c>
      <c r="G407" t="s">
        <v>29</v>
      </c>
      <c r="H407" t="s">
        <v>106</v>
      </c>
      <c r="I407" s="2">
        <v>4000</v>
      </c>
      <c r="J407" t="str">
        <f t="shared" si="20"/>
        <v>Attiva</v>
      </c>
      <c r="N407">
        <v>0</v>
      </c>
      <c r="O407">
        <v>0</v>
      </c>
    </row>
    <row r="408" spans="1:15" x14ac:dyDescent="0.5">
      <c r="A408" s="1">
        <v>43677</v>
      </c>
      <c r="B408" s="69">
        <f t="shared" si="18"/>
        <v>7</v>
      </c>
      <c r="C408" s="1">
        <v>43581</v>
      </c>
      <c r="D408" s="69">
        <f t="shared" si="19"/>
        <v>4</v>
      </c>
      <c r="E408" t="s">
        <v>179</v>
      </c>
      <c r="F408" t="s">
        <v>180</v>
      </c>
      <c r="G408" t="s">
        <v>2</v>
      </c>
      <c r="H408" t="s">
        <v>106</v>
      </c>
      <c r="I408" s="2">
        <v>4000</v>
      </c>
      <c r="J408" t="str">
        <f t="shared" si="20"/>
        <v>Attiva</v>
      </c>
      <c r="N408">
        <v>0</v>
      </c>
      <c r="O408">
        <v>0</v>
      </c>
    </row>
    <row r="409" spans="1:15" x14ac:dyDescent="0.5">
      <c r="A409" s="1">
        <v>43677</v>
      </c>
      <c r="B409" s="69">
        <f t="shared" si="18"/>
        <v>7</v>
      </c>
      <c r="C409" s="1">
        <v>43581</v>
      </c>
      <c r="D409" s="69">
        <f t="shared" si="19"/>
        <v>4</v>
      </c>
      <c r="E409" t="s">
        <v>179</v>
      </c>
      <c r="F409" t="s">
        <v>180</v>
      </c>
      <c r="G409" t="s">
        <v>2</v>
      </c>
      <c r="H409" t="s">
        <v>106</v>
      </c>
      <c r="I409" s="2">
        <v>5000</v>
      </c>
      <c r="J409" t="str">
        <f t="shared" si="20"/>
        <v>Attiva</v>
      </c>
      <c r="N409">
        <v>0</v>
      </c>
      <c r="O409">
        <v>0</v>
      </c>
    </row>
    <row r="410" spans="1:15" x14ac:dyDescent="0.5">
      <c r="D410" s="69">
        <f t="shared" si="19"/>
        <v>1</v>
      </c>
      <c r="H410" t="s">
        <v>106</v>
      </c>
      <c r="I410" s="2">
        <v>0</v>
      </c>
      <c r="J410" t="str">
        <f t="shared" si="20"/>
        <v>Passiva</v>
      </c>
      <c r="N410">
        <v>0</v>
      </c>
      <c r="O410">
        <v>0</v>
      </c>
    </row>
    <row r="411" spans="1:15" x14ac:dyDescent="0.5">
      <c r="D411" s="69">
        <f t="shared" si="19"/>
        <v>1</v>
      </c>
      <c r="H411" t="s">
        <v>106</v>
      </c>
      <c r="I411" s="2">
        <v>0</v>
      </c>
      <c r="J411" t="str">
        <f t="shared" si="20"/>
        <v>Passiva</v>
      </c>
      <c r="N411">
        <v>0</v>
      </c>
      <c r="O411">
        <v>0</v>
      </c>
    </row>
    <row r="412" spans="1:15" x14ac:dyDescent="0.5">
      <c r="D412" s="69">
        <f t="shared" si="19"/>
        <v>1</v>
      </c>
      <c r="H412" t="s">
        <v>106</v>
      </c>
      <c r="I412" s="2">
        <v>0</v>
      </c>
      <c r="J412" t="str">
        <f t="shared" si="20"/>
        <v>Passiva</v>
      </c>
      <c r="N412">
        <v>0</v>
      </c>
      <c r="O412">
        <v>0</v>
      </c>
    </row>
    <row r="413" spans="1:15" x14ac:dyDescent="0.5">
      <c r="D413" s="69">
        <f t="shared" si="19"/>
        <v>1</v>
      </c>
      <c r="H413" t="s">
        <v>106</v>
      </c>
      <c r="I413" s="2">
        <v>0</v>
      </c>
      <c r="J413" t="str">
        <f t="shared" si="20"/>
        <v>Passiva</v>
      </c>
      <c r="N413">
        <v>0</v>
      </c>
      <c r="O413">
        <v>0</v>
      </c>
    </row>
    <row r="414" spans="1:15" x14ac:dyDescent="0.5">
      <c r="D414" s="69">
        <f t="shared" si="19"/>
        <v>1</v>
      </c>
      <c r="H414" t="s">
        <v>106</v>
      </c>
      <c r="I414" s="2">
        <v>0</v>
      </c>
      <c r="J414" t="str">
        <f t="shared" si="20"/>
        <v>Passiva</v>
      </c>
      <c r="N414">
        <v>0</v>
      </c>
      <c r="O414">
        <v>0</v>
      </c>
    </row>
    <row r="415" spans="1:15" x14ac:dyDescent="0.5">
      <c r="D415" s="69">
        <f t="shared" si="19"/>
        <v>1</v>
      </c>
      <c r="H415" t="s">
        <v>106</v>
      </c>
      <c r="I415" s="2">
        <v>0</v>
      </c>
      <c r="J415" t="str">
        <f t="shared" si="20"/>
        <v>Passiva</v>
      </c>
      <c r="N415">
        <v>0</v>
      </c>
      <c r="O415">
        <v>0</v>
      </c>
    </row>
    <row r="416" spans="1:15" x14ac:dyDescent="0.5">
      <c r="D416" s="69">
        <f t="shared" si="19"/>
        <v>1</v>
      </c>
      <c r="H416" t="s">
        <v>106</v>
      </c>
      <c r="I416" s="2">
        <v>0</v>
      </c>
      <c r="J416" t="str">
        <f t="shared" si="20"/>
        <v>Passiva</v>
      </c>
      <c r="N416">
        <v>0</v>
      </c>
      <c r="O416">
        <v>0</v>
      </c>
    </row>
    <row r="417" spans="4:15" x14ac:dyDescent="0.5">
      <c r="D417" s="69">
        <f t="shared" si="19"/>
        <v>1</v>
      </c>
      <c r="H417" t="s">
        <v>106</v>
      </c>
      <c r="I417" s="2">
        <v>0</v>
      </c>
      <c r="J417" t="str">
        <f t="shared" si="20"/>
        <v>Passiva</v>
      </c>
      <c r="N417">
        <v>0</v>
      </c>
      <c r="O417">
        <v>0</v>
      </c>
    </row>
    <row r="418" spans="4:15" x14ac:dyDescent="0.5">
      <c r="D418" s="69">
        <f t="shared" si="19"/>
        <v>1</v>
      </c>
      <c r="H418" t="s">
        <v>106</v>
      </c>
      <c r="I418" s="2">
        <v>0</v>
      </c>
      <c r="J418" t="str">
        <f t="shared" si="20"/>
        <v>Passiva</v>
      </c>
      <c r="N418">
        <v>0</v>
      </c>
      <c r="O418">
        <v>0</v>
      </c>
    </row>
    <row r="419" spans="4:15" x14ac:dyDescent="0.5">
      <c r="D419" s="69">
        <f t="shared" si="19"/>
        <v>1</v>
      </c>
      <c r="H419" t="s">
        <v>106</v>
      </c>
      <c r="I419" s="2">
        <v>0</v>
      </c>
      <c r="J419" t="str">
        <f t="shared" si="20"/>
        <v>Passiva</v>
      </c>
      <c r="N419">
        <v>0</v>
      </c>
      <c r="O419">
        <v>0</v>
      </c>
    </row>
    <row r="420" spans="4:15" x14ac:dyDescent="0.5">
      <c r="D420" s="69">
        <f t="shared" si="19"/>
        <v>1</v>
      </c>
      <c r="H420" t="s">
        <v>106</v>
      </c>
      <c r="I420" s="2">
        <v>0</v>
      </c>
      <c r="J420" t="str">
        <f t="shared" si="20"/>
        <v>Passiva</v>
      </c>
      <c r="N420">
        <v>0</v>
      </c>
      <c r="O420">
        <v>0</v>
      </c>
    </row>
    <row r="421" spans="4:15" x14ac:dyDescent="0.5">
      <c r="D421" s="69">
        <f t="shared" si="19"/>
        <v>1</v>
      </c>
      <c r="H421" t="s">
        <v>106</v>
      </c>
      <c r="I421" s="2">
        <v>0</v>
      </c>
      <c r="J421" t="str">
        <f t="shared" si="20"/>
        <v>Passiva</v>
      </c>
      <c r="N421">
        <v>0</v>
      </c>
      <c r="O421">
        <v>0</v>
      </c>
    </row>
    <row r="422" spans="4:15" x14ac:dyDescent="0.5">
      <c r="D422" s="69">
        <f t="shared" si="19"/>
        <v>1</v>
      </c>
      <c r="H422" t="s">
        <v>106</v>
      </c>
      <c r="I422" s="2">
        <v>0</v>
      </c>
      <c r="J422" t="str">
        <f t="shared" si="20"/>
        <v>Passiva</v>
      </c>
      <c r="N422">
        <v>0</v>
      </c>
      <c r="O422">
        <v>0</v>
      </c>
    </row>
    <row r="423" spans="4:15" x14ac:dyDescent="0.5">
      <c r="D423" s="69">
        <f t="shared" si="19"/>
        <v>1</v>
      </c>
      <c r="H423" t="s">
        <v>106</v>
      </c>
      <c r="I423" s="2">
        <v>0</v>
      </c>
      <c r="J423" t="str">
        <f t="shared" si="20"/>
        <v>Passiva</v>
      </c>
      <c r="N423">
        <v>0</v>
      </c>
      <c r="O423">
        <v>0</v>
      </c>
    </row>
    <row r="424" spans="4:15" x14ac:dyDescent="0.5">
      <c r="D424" s="69">
        <f t="shared" si="19"/>
        <v>1</v>
      </c>
      <c r="H424" t="s">
        <v>106</v>
      </c>
      <c r="I424" s="2">
        <v>0</v>
      </c>
      <c r="J424" t="str">
        <f t="shared" si="20"/>
        <v>Passiva</v>
      </c>
      <c r="N424">
        <v>0</v>
      </c>
      <c r="O424">
        <v>0</v>
      </c>
    </row>
    <row r="425" spans="4:15" x14ac:dyDescent="0.5">
      <c r="D425" s="69">
        <f t="shared" si="19"/>
        <v>1</v>
      </c>
      <c r="H425" t="s">
        <v>106</v>
      </c>
      <c r="I425" s="2">
        <v>0</v>
      </c>
      <c r="J425" t="str">
        <f t="shared" si="20"/>
        <v>Passiva</v>
      </c>
      <c r="N425">
        <v>0</v>
      </c>
      <c r="O425">
        <v>0</v>
      </c>
    </row>
    <row r="426" spans="4:15" x14ac:dyDescent="0.5">
      <c r="D426" s="69">
        <f t="shared" si="19"/>
        <v>1</v>
      </c>
      <c r="H426" t="s">
        <v>106</v>
      </c>
      <c r="I426" s="2">
        <v>0</v>
      </c>
      <c r="J426" t="str">
        <f t="shared" si="20"/>
        <v>Passiva</v>
      </c>
      <c r="N426">
        <v>0</v>
      </c>
      <c r="O426">
        <v>0</v>
      </c>
    </row>
    <row r="427" spans="4:15" x14ac:dyDescent="0.5">
      <c r="D427" s="69">
        <f t="shared" si="19"/>
        <v>1</v>
      </c>
      <c r="H427" t="s">
        <v>106</v>
      </c>
      <c r="I427" s="2">
        <v>0</v>
      </c>
      <c r="J427" t="str">
        <f t="shared" si="20"/>
        <v>Passiva</v>
      </c>
      <c r="N427">
        <v>0</v>
      </c>
      <c r="O427">
        <v>0</v>
      </c>
    </row>
    <row r="428" spans="4:15" x14ac:dyDescent="0.5">
      <c r="D428" s="69">
        <f t="shared" si="19"/>
        <v>1</v>
      </c>
      <c r="H428" t="s">
        <v>106</v>
      </c>
      <c r="I428" s="2">
        <v>0</v>
      </c>
      <c r="J428" t="str">
        <f t="shared" si="20"/>
        <v>Passiva</v>
      </c>
      <c r="N428">
        <v>0</v>
      </c>
      <c r="O428">
        <v>0</v>
      </c>
    </row>
    <row r="429" spans="4:15" x14ac:dyDescent="0.5">
      <c r="D429" s="69">
        <f t="shared" si="19"/>
        <v>1</v>
      </c>
      <c r="H429" t="s">
        <v>106</v>
      </c>
      <c r="I429" s="2">
        <v>0</v>
      </c>
      <c r="J429" t="str">
        <f t="shared" si="20"/>
        <v>Passiva</v>
      </c>
      <c r="N429">
        <v>0</v>
      </c>
      <c r="O429">
        <v>0</v>
      </c>
    </row>
    <row r="430" spans="4:15" x14ac:dyDescent="0.5">
      <c r="D430" s="69">
        <f t="shared" si="19"/>
        <v>1</v>
      </c>
      <c r="H430" t="s">
        <v>106</v>
      </c>
      <c r="I430" s="2">
        <v>0</v>
      </c>
      <c r="J430" t="str">
        <f t="shared" si="20"/>
        <v>Passiva</v>
      </c>
      <c r="N430">
        <v>0</v>
      </c>
      <c r="O430">
        <v>0</v>
      </c>
    </row>
    <row r="431" spans="4:15" x14ac:dyDescent="0.5">
      <c r="D431" s="69">
        <f t="shared" si="19"/>
        <v>1</v>
      </c>
      <c r="H431" t="s">
        <v>106</v>
      </c>
      <c r="I431" s="2">
        <v>0</v>
      </c>
      <c r="J431" t="str">
        <f t="shared" si="20"/>
        <v>Passiva</v>
      </c>
      <c r="N431">
        <v>0</v>
      </c>
      <c r="O431">
        <v>0</v>
      </c>
    </row>
    <row r="432" spans="4:15" x14ac:dyDescent="0.5">
      <c r="D432" s="69">
        <f t="shared" si="19"/>
        <v>1</v>
      </c>
      <c r="H432" t="s">
        <v>106</v>
      </c>
      <c r="I432" s="2">
        <v>0</v>
      </c>
      <c r="J432" t="str">
        <f t="shared" si="20"/>
        <v>Passiva</v>
      </c>
      <c r="N432">
        <v>0</v>
      </c>
      <c r="O432">
        <v>0</v>
      </c>
    </row>
    <row r="433" spans="4:15" x14ac:dyDescent="0.5">
      <c r="D433" s="69">
        <f t="shared" si="19"/>
        <v>1</v>
      </c>
      <c r="H433" t="s">
        <v>106</v>
      </c>
      <c r="I433" s="2">
        <v>0</v>
      </c>
      <c r="J433" t="str">
        <f t="shared" si="20"/>
        <v>Passiva</v>
      </c>
      <c r="N433">
        <v>0</v>
      </c>
      <c r="O433">
        <v>0</v>
      </c>
    </row>
    <row r="434" spans="4:15" x14ac:dyDescent="0.5">
      <c r="D434" s="69">
        <f t="shared" si="19"/>
        <v>1</v>
      </c>
      <c r="H434" t="s">
        <v>106</v>
      </c>
      <c r="I434" s="2">
        <v>0</v>
      </c>
      <c r="J434" t="str">
        <f t="shared" si="20"/>
        <v>Passiva</v>
      </c>
      <c r="N434">
        <v>0</v>
      </c>
      <c r="O434">
        <v>0</v>
      </c>
    </row>
    <row r="435" spans="4:15" x14ac:dyDescent="0.5">
      <c r="D435" s="69">
        <f t="shared" si="19"/>
        <v>1</v>
      </c>
      <c r="H435" t="s">
        <v>106</v>
      </c>
      <c r="I435" s="2">
        <v>0</v>
      </c>
      <c r="J435" t="str">
        <f t="shared" si="20"/>
        <v>Passiva</v>
      </c>
      <c r="N435">
        <v>0</v>
      </c>
      <c r="O435">
        <v>0</v>
      </c>
    </row>
    <row r="436" spans="4:15" x14ac:dyDescent="0.5">
      <c r="D436" s="69">
        <f t="shared" si="19"/>
        <v>1</v>
      </c>
      <c r="H436" t="s">
        <v>106</v>
      </c>
      <c r="I436" s="2">
        <v>0</v>
      </c>
      <c r="J436" t="str">
        <f t="shared" si="20"/>
        <v>Passiva</v>
      </c>
      <c r="N436">
        <v>0</v>
      </c>
      <c r="O436">
        <v>0</v>
      </c>
    </row>
    <row r="437" spans="4:15" x14ac:dyDescent="0.5">
      <c r="D437" s="69">
        <f t="shared" si="19"/>
        <v>1</v>
      </c>
      <c r="H437" t="s">
        <v>106</v>
      </c>
      <c r="I437" s="2">
        <v>0</v>
      </c>
      <c r="J437" t="str">
        <f t="shared" si="20"/>
        <v>Passiva</v>
      </c>
      <c r="N437">
        <v>0</v>
      </c>
      <c r="O437">
        <v>0</v>
      </c>
    </row>
    <row r="438" spans="4:15" x14ac:dyDescent="0.5">
      <c r="D438" s="69">
        <f t="shared" si="19"/>
        <v>1</v>
      </c>
      <c r="H438" t="s">
        <v>106</v>
      </c>
      <c r="I438" s="2">
        <v>0</v>
      </c>
      <c r="J438" t="str">
        <f t="shared" si="20"/>
        <v>Passiva</v>
      </c>
      <c r="N438">
        <v>0</v>
      </c>
      <c r="O438">
        <v>0</v>
      </c>
    </row>
    <row r="439" spans="4:15" x14ac:dyDescent="0.5">
      <c r="D439" s="69">
        <f t="shared" si="19"/>
        <v>1</v>
      </c>
      <c r="H439" t="s">
        <v>106</v>
      </c>
      <c r="I439" s="2">
        <v>0</v>
      </c>
      <c r="J439" t="str">
        <f t="shared" si="20"/>
        <v>Passiva</v>
      </c>
      <c r="N439">
        <v>0</v>
      </c>
      <c r="O439">
        <v>0</v>
      </c>
    </row>
    <row r="440" spans="4:15" x14ac:dyDescent="0.5">
      <c r="D440" s="69">
        <f t="shared" si="19"/>
        <v>1</v>
      </c>
      <c r="H440" t="s">
        <v>106</v>
      </c>
      <c r="I440" s="2">
        <v>0</v>
      </c>
      <c r="J440" t="str">
        <f t="shared" si="20"/>
        <v>Passiva</v>
      </c>
      <c r="N440">
        <v>0</v>
      </c>
      <c r="O440">
        <v>0</v>
      </c>
    </row>
    <row r="441" spans="4:15" x14ac:dyDescent="0.5">
      <c r="D441" s="69">
        <f t="shared" si="19"/>
        <v>1</v>
      </c>
      <c r="H441" t="s">
        <v>106</v>
      </c>
      <c r="I441" s="2">
        <v>0</v>
      </c>
      <c r="J441" t="str">
        <f t="shared" si="20"/>
        <v>Passiva</v>
      </c>
      <c r="N441">
        <v>0</v>
      </c>
      <c r="O441">
        <v>0</v>
      </c>
    </row>
    <row r="442" spans="4:15" x14ac:dyDescent="0.5">
      <c r="D442" s="69">
        <f t="shared" si="19"/>
        <v>1</v>
      </c>
      <c r="H442" t="s">
        <v>106</v>
      </c>
      <c r="I442" s="2">
        <v>0</v>
      </c>
      <c r="J442" t="str">
        <f t="shared" si="20"/>
        <v>Passiva</v>
      </c>
      <c r="N442">
        <v>0</v>
      </c>
      <c r="O442">
        <v>0</v>
      </c>
    </row>
    <row r="443" spans="4:15" x14ac:dyDescent="0.5">
      <c r="D443" s="69">
        <f t="shared" si="19"/>
        <v>1</v>
      </c>
      <c r="H443" t="s">
        <v>106</v>
      </c>
      <c r="I443" s="2">
        <v>0</v>
      </c>
      <c r="J443" t="str">
        <f t="shared" si="20"/>
        <v>Passiva</v>
      </c>
      <c r="N443">
        <v>0</v>
      </c>
      <c r="O443">
        <v>0</v>
      </c>
    </row>
    <row r="444" spans="4:15" x14ac:dyDescent="0.5">
      <c r="D444" s="69">
        <f t="shared" si="19"/>
        <v>1</v>
      </c>
      <c r="H444" t="s">
        <v>106</v>
      </c>
      <c r="I444" s="2">
        <v>0</v>
      </c>
      <c r="J444" t="str">
        <f t="shared" si="20"/>
        <v>Passiva</v>
      </c>
      <c r="N444">
        <v>0</v>
      </c>
      <c r="O444">
        <v>0</v>
      </c>
    </row>
    <row r="445" spans="4:15" x14ac:dyDescent="0.5">
      <c r="D445" s="69">
        <f t="shared" si="19"/>
        <v>1</v>
      </c>
      <c r="H445" t="s">
        <v>106</v>
      </c>
      <c r="I445" s="2">
        <v>0</v>
      </c>
      <c r="J445" t="str">
        <f t="shared" si="20"/>
        <v>Passiva</v>
      </c>
      <c r="N445">
        <v>0</v>
      </c>
      <c r="O445">
        <v>0</v>
      </c>
    </row>
    <row r="446" spans="4:15" x14ac:dyDescent="0.5">
      <c r="D446" s="69">
        <f t="shared" si="19"/>
        <v>1</v>
      </c>
      <c r="H446" t="s">
        <v>106</v>
      </c>
      <c r="I446" s="2">
        <v>0</v>
      </c>
      <c r="J446" t="str">
        <f t="shared" si="20"/>
        <v>Passiva</v>
      </c>
      <c r="N446">
        <v>0</v>
      </c>
      <c r="O446">
        <v>0</v>
      </c>
    </row>
    <row r="447" spans="4:15" x14ac:dyDescent="0.5">
      <c r="D447" s="69">
        <f t="shared" si="19"/>
        <v>1</v>
      </c>
      <c r="H447" t="s">
        <v>106</v>
      </c>
      <c r="I447" s="2">
        <v>0</v>
      </c>
      <c r="J447" t="str">
        <f t="shared" si="20"/>
        <v>Passiva</v>
      </c>
      <c r="N447">
        <v>0</v>
      </c>
      <c r="O447">
        <v>0</v>
      </c>
    </row>
    <row r="448" spans="4:15" x14ac:dyDescent="0.5">
      <c r="D448" s="69">
        <f t="shared" si="19"/>
        <v>1</v>
      </c>
      <c r="H448" t="s">
        <v>106</v>
      </c>
      <c r="I448" s="2">
        <v>0</v>
      </c>
      <c r="J448" t="str">
        <f t="shared" si="20"/>
        <v>Passiva</v>
      </c>
      <c r="N448">
        <v>0</v>
      </c>
      <c r="O448">
        <v>0</v>
      </c>
    </row>
    <row r="449" spans="4:15" x14ac:dyDescent="0.5">
      <c r="D449" s="69">
        <f t="shared" si="19"/>
        <v>1</v>
      </c>
      <c r="H449" t="s">
        <v>106</v>
      </c>
      <c r="I449" s="2">
        <v>0</v>
      </c>
      <c r="J449" t="str">
        <f t="shared" si="20"/>
        <v>Passiva</v>
      </c>
      <c r="N449">
        <v>0</v>
      </c>
      <c r="O449">
        <v>0</v>
      </c>
    </row>
    <row r="450" spans="4:15" x14ac:dyDescent="0.5">
      <c r="D450" s="69">
        <f t="shared" si="19"/>
        <v>1</v>
      </c>
      <c r="H450" t="s">
        <v>106</v>
      </c>
      <c r="I450" s="2">
        <v>0</v>
      </c>
      <c r="J450" t="str">
        <f t="shared" si="20"/>
        <v>Passiva</v>
      </c>
      <c r="N450">
        <v>0</v>
      </c>
      <c r="O450">
        <v>0</v>
      </c>
    </row>
    <row r="451" spans="4:15" x14ac:dyDescent="0.5">
      <c r="D451" s="69">
        <f t="shared" si="19"/>
        <v>1</v>
      </c>
      <c r="H451" t="s">
        <v>106</v>
      </c>
      <c r="I451" s="2">
        <v>0</v>
      </c>
      <c r="J451" t="str">
        <f t="shared" si="20"/>
        <v>Passiva</v>
      </c>
      <c r="N451">
        <v>0</v>
      </c>
      <c r="O451">
        <v>0</v>
      </c>
    </row>
    <row r="452" spans="4:15" x14ac:dyDescent="0.5">
      <c r="D452" s="69">
        <f t="shared" ref="D452:D515" si="21">+MONTH(C452)</f>
        <v>1</v>
      </c>
      <c r="H452" t="s">
        <v>106</v>
      </c>
      <c r="I452" s="2">
        <v>0</v>
      </c>
      <c r="J452" t="str">
        <f t="shared" ref="J452:J515" si="22">+IF(I452&gt;0,"Attiva","Passiva")</f>
        <v>Passiva</v>
      </c>
      <c r="N452">
        <v>0</v>
      </c>
      <c r="O452">
        <v>0</v>
      </c>
    </row>
    <row r="453" spans="4:15" x14ac:dyDescent="0.5">
      <c r="D453" s="69">
        <f t="shared" si="21"/>
        <v>1</v>
      </c>
      <c r="H453" t="s">
        <v>106</v>
      </c>
      <c r="I453" s="2">
        <v>0</v>
      </c>
      <c r="J453" t="str">
        <f t="shared" si="22"/>
        <v>Passiva</v>
      </c>
      <c r="N453">
        <v>0</v>
      </c>
      <c r="O453">
        <v>0</v>
      </c>
    </row>
    <row r="454" spans="4:15" x14ac:dyDescent="0.5">
      <c r="D454" s="69">
        <f t="shared" si="21"/>
        <v>1</v>
      </c>
      <c r="H454" t="s">
        <v>106</v>
      </c>
      <c r="I454" s="2">
        <v>0</v>
      </c>
      <c r="J454" t="str">
        <f t="shared" si="22"/>
        <v>Passiva</v>
      </c>
      <c r="N454">
        <v>0</v>
      </c>
      <c r="O454">
        <v>0</v>
      </c>
    </row>
    <row r="455" spans="4:15" x14ac:dyDescent="0.5">
      <c r="D455" s="69">
        <f t="shared" si="21"/>
        <v>1</v>
      </c>
      <c r="H455" t="s">
        <v>106</v>
      </c>
      <c r="I455" s="2">
        <v>0</v>
      </c>
      <c r="J455" t="str">
        <f t="shared" si="22"/>
        <v>Passiva</v>
      </c>
      <c r="N455">
        <v>0</v>
      </c>
      <c r="O455">
        <v>0</v>
      </c>
    </row>
    <row r="456" spans="4:15" x14ac:dyDescent="0.5">
      <c r="D456" s="69">
        <f t="shared" si="21"/>
        <v>1</v>
      </c>
      <c r="H456" t="s">
        <v>106</v>
      </c>
      <c r="I456" s="2">
        <v>0</v>
      </c>
      <c r="J456" t="str">
        <f t="shared" si="22"/>
        <v>Passiva</v>
      </c>
      <c r="N456">
        <v>0</v>
      </c>
      <c r="O456">
        <v>0</v>
      </c>
    </row>
    <row r="457" spans="4:15" x14ac:dyDescent="0.5">
      <c r="D457" s="69">
        <f t="shared" si="21"/>
        <v>1</v>
      </c>
      <c r="H457" t="s">
        <v>106</v>
      </c>
      <c r="I457" s="2">
        <v>0</v>
      </c>
      <c r="J457" t="str">
        <f t="shared" si="22"/>
        <v>Passiva</v>
      </c>
      <c r="N457">
        <v>0</v>
      </c>
      <c r="O457">
        <v>0</v>
      </c>
    </row>
    <row r="458" spans="4:15" x14ac:dyDescent="0.5">
      <c r="D458" s="69">
        <f t="shared" si="21"/>
        <v>1</v>
      </c>
      <c r="H458" t="s">
        <v>106</v>
      </c>
      <c r="I458" s="2">
        <v>0</v>
      </c>
      <c r="J458" t="str">
        <f t="shared" si="22"/>
        <v>Passiva</v>
      </c>
      <c r="N458">
        <v>0</v>
      </c>
      <c r="O458">
        <v>0</v>
      </c>
    </row>
    <row r="459" spans="4:15" x14ac:dyDescent="0.5">
      <c r="D459" s="69">
        <f t="shared" si="21"/>
        <v>1</v>
      </c>
      <c r="H459" t="s">
        <v>106</v>
      </c>
      <c r="I459" s="2">
        <v>0</v>
      </c>
      <c r="J459" t="str">
        <f t="shared" si="22"/>
        <v>Passiva</v>
      </c>
      <c r="N459">
        <v>0</v>
      </c>
      <c r="O459">
        <v>0</v>
      </c>
    </row>
    <row r="460" spans="4:15" x14ac:dyDescent="0.5">
      <c r="D460" s="69">
        <f t="shared" si="21"/>
        <v>1</v>
      </c>
      <c r="H460" t="s">
        <v>106</v>
      </c>
      <c r="I460" s="2">
        <v>0</v>
      </c>
      <c r="J460" t="str">
        <f t="shared" si="22"/>
        <v>Passiva</v>
      </c>
      <c r="N460">
        <v>0</v>
      </c>
      <c r="O460">
        <v>0</v>
      </c>
    </row>
    <row r="461" spans="4:15" x14ac:dyDescent="0.5">
      <c r="D461" s="69">
        <f t="shared" si="21"/>
        <v>1</v>
      </c>
      <c r="H461" t="s">
        <v>106</v>
      </c>
      <c r="I461" s="2">
        <v>0</v>
      </c>
      <c r="J461" t="str">
        <f t="shared" si="22"/>
        <v>Passiva</v>
      </c>
      <c r="N461">
        <v>0</v>
      </c>
      <c r="O461">
        <v>0</v>
      </c>
    </row>
    <row r="462" spans="4:15" x14ac:dyDescent="0.5">
      <c r="D462" s="69">
        <f t="shared" si="21"/>
        <v>1</v>
      </c>
      <c r="H462" t="s">
        <v>106</v>
      </c>
      <c r="I462" s="2">
        <v>0</v>
      </c>
      <c r="J462" t="str">
        <f t="shared" si="22"/>
        <v>Passiva</v>
      </c>
      <c r="N462">
        <v>0</v>
      </c>
      <c r="O462">
        <v>0</v>
      </c>
    </row>
    <row r="463" spans="4:15" x14ac:dyDescent="0.5">
      <c r="D463" s="69">
        <f t="shared" si="21"/>
        <v>1</v>
      </c>
      <c r="H463" t="s">
        <v>106</v>
      </c>
      <c r="I463" s="2">
        <v>0</v>
      </c>
      <c r="J463" t="str">
        <f t="shared" si="22"/>
        <v>Passiva</v>
      </c>
      <c r="N463">
        <v>0</v>
      </c>
      <c r="O463">
        <v>0</v>
      </c>
    </row>
    <row r="464" spans="4:15" x14ac:dyDescent="0.5">
      <c r="D464" s="69">
        <f t="shared" si="21"/>
        <v>1</v>
      </c>
      <c r="H464" t="s">
        <v>106</v>
      </c>
      <c r="I464" s="2">
        <v>0</v>
      </c>
      <c r="J464" t="str">
        <f t="shared" si="22"/>
        <v>Passiva</v>
      </c>
      <c r="N464">
        <v>0</v>
      </c>
      <c r="O464">
        <v>0</v>
      </c>
    </row>
    <row r="465" spans="4:15" x14ac:dyDescent="0.5">
      <c r="D465" s="69">
        <f t="shared" si="21"/>
        <v>1</v>
      </c>
      <c r="H465" t="s">
        <v>106</v>
      </c>
      <c r="I465" s="2">
        <v>0</v>
      </c>
      <c r="J465" t="str">
        <f t="shared" si="22"/>
        <v>Passiva</v>
      </c>
      <c r="N465">
        <v>0</v>
      </c>
      <c r="O465">
        <v>0</v>
      </c>
    </row>
    <row r="466" spans="4:15" x14ac:dyDescent="0.5">
      <c r="D466" s="69">
        <f t="shared" si="21"/>
        <v>1</v>
      </c>
      <c r="H466" t="s">
        <v>106</v>
      </c>
      <c r="I466" s="2">
        <v>0</v>
      </c>
      <c r="J466" t="str">
        <f t="shared" si="22"/>
        <v>Passiva</v>
      </c>
      <c r="N466">
        <v>0</v>
      </c>
      <c r="O466">
        <v>0</v>
      </c>
    </row>
    <row r="467" spans="4:15" x14ac:dyDescent="0.5">
      <c r="D467" s="69">
        <f t="shared" si="21"/>
        <v>1</v>
      </c>
      <c r="H467" t="s">
        <v>106</v>
      </c>
      <c r="I467" s="2">
        <v>0</v>
      </c>
      <c r="J467" t="str">
        <f t="shared" si="22"/>
        <v>Passiva</v>
      </c>
      <c r="N467">
        <v>0</v>
      </c>
      <c r="O467">
        <v>0</v>
      </c>
    </row>
    <row r="468" spans="4:15" x14ac:dyDescent="0.5">
      <c r="D468" s="69">
        <f t="shared" si="21"/>
        <v>1</v>
      </c>
      <c r="H468" t="s">
        <v>106</v>
      </c>
      <c r="I468" s="2">
        <v>0</v>
      </c>
      <c r="J468" t="str">
        <f t="shared" si="22"/>
        <v>Passiva</v>
      </c>
      <c r="N468">
        <v>0</v>
      </c>
      <c r="O468">
        <v>0</v>
      </c>
    </row>
    <row r="469" spans="4:15" x14ac:dyDescent="0.5">
      <c r="D469" s="69">
        <f t="shared" si="21"/>
        <v>1</v>
      </c>
      <c r="H469" t="s">
        <v>106</v>
      </c>
      <c r="I469" s="2">
        <v>0</v>
      </c>
      <c r="J469" t="str">
        <f t="shared" si="22"/>
        <v>Passiva</v>
      </c>
      <c r="N469">
        <v>0</v>
      </c>
      <c r="O469">
        <v>0</v>
      </c>
    </row>
    <row r="470" spans="4:15" x14ac:dyDescent="0.5">
      <c r="D470" s="69">
        <f t="shared" si="21"/>
        <v>1</v>
      </c>
      <c r="H470" t="s">
        <v>106</v>
      </c>
      <c r="I470" s="2">
        <v>0</v>
      </c>
      <c r="J470" t="str">
        <f t="shared" si="22"/>
        <v>Passiva</v>
      </c>
      <c r="N470">
        <v>0</v>
      </c>
      <c r="O470">
        <v>0</v>
      </c>
    </row>
    <row r="471" spans="4:15" x14ac:dyDescent="0.5">
      <c r="D471" s="69">
        <f t="shared" si="21"/>
        <v>1</v>
      </c>
      <c r="H471" t="s">
        <v>106</v>
      </c>
      <c r="I471" s="2">
        <v>0</v>
      </c>
      <c r="J471" t="str">
        <f t="shared" si="22"/>
        <v>Passiva</v>
      </c>
      <c r="N471">
        <v>0</v>
      </c>
      <c r="O471">
        <v>0</v>
      </c>
    </row>
    <row r="472" spans="4:15" x14ac:dyDescent="0.5">
      <c r="D472" s="69">
        <f t="shared" si="21"/>
        <v>1</v>
      </c>
      <c r="H472" t="s">
        <v>106</v>
      </c>
      <c r="I472" s="2">
        <v>0</v>
      </c>
      <c r="J472" t="str">
        <f t="shared" si="22"/>
        <v>Passiva</v>
      </c>
      <c r="N472">
        <v>0</v>
      </c>
      <c r="O472">
        <v>0</v>
      </c>
    </row>
    <row r="473" spans="4:15" x14ac:dyDescent="0.5">
      <c r="D473" s="69">
        <f t="shared" si="21"/>
        <v>1</v>
      </c>
      <c r="H473" t="s">
        <v>106</v>
      </c>
      <c r="I473" s="2">
        <v>0</v>
      </c>
      <c r="J473" t="str">
        <f t="shared" si="22"/>
        <v>Passiva</v>
      </c>
      <c r="N473">
        <v>0</v>
      </c>
      <c r="O473">
        <v>0</v>
      </c>
    </row>
    <row r="474" spans="4:15" x14ac:dyDescent="0.5">
      <c r="D474" s="69">
        <f t="shared" si="21"/>
        <v>1</v>
      </c>
      <c r="H474" t="s">
        <v>106</v>
      </c>
      <c r="I474" s="2">
        <v>0</v>
      </c>
      <c r="J474" t="str">
        <f t="shared" si="22"/>
        <v>Passiva</v>
      </c>
      <c r="N474">
        <v>0</v>
      </c>
      <c r="O474">
        <v>0</v>
      </c>
    </row>
    <row r="475" spans="4:15" x14ac:dyDescent="0.5">
      <c r="D475" s="69">
        <f t="shared" si="21"/>
        <v>1</v>
      </c>
      <c r="H475" t="s">
        <v>106</v>
      </c>
      <c r="I475" s="2">
        <v>0</v>
      </c>
      <c r="J475" t="str">
        <f t="shared" si="22"/>
        <v>Passiva</v>
      </c>
      <c r="N475">
        <v>0</v>
      </c>
      <c r="O475">
        <v>0</v>
      </c>
    </row>
    <row r="476" spans="4:15" x14ac:dyDescent="0.5">
      <c r="D476" s="69">
        <f t="shared" si="21"/>
        <v>1</v>
      </c>
      <c r="H476" t="s">
        <v>106</v>
      </c>
      <c r="I476" s="2">
        <v>0</v>
      </c>
      <c r="J476" t="str">
        <f t="shared" si="22"/>
        <v>Passiva</v>
      </c>
      <c r="N476">
        <v>0</v>
      </c>
      <c r="O476">
        <v>0</v>
      </c>
    </row>
    <row r="477" spans="4:15" x14ac:dyDescent="0.5">
      <c r="D477" s="69">
        <f t="shared" si="21"/>
        <v>1</v>
      </c>
      <c r="H477" t="s">
        <v>106</v>
      </c>
      <c r="I477" s="2">
        <v>0</v>
      </c>
      <c r="J477" t="str">
        <f t="shared" si="22"/>
        <v>Passiva</v>
      </c>
      <c r="N477">
        <v>0</v>
      </c>
      <c r="O477">
        <v>0</v>
      </c>
    </row>
    <row r="478" spans="4:15" x14ac:dyDescent="0.5">
      <c r="D478" s="69">
        <f t="shared" si="21"/>
        <v>1</v>
      </c>
      <c r="H478" t="s">
        <v>106</v>
      </c>
      <c r="I478" s="2">
        <v>0</v>
      </c>
      <c r="J478" t="str">
        <f t="shared" si="22"/>
        <v>Passiva</v>
      </c>
      <c r="N478">
        <v>0</v>
      </c>
      <c r="O478">
        <v>0</v>
      </c>
    </row>
    <row r="479" spans="4:15" x14ac:dyDescent="0.5">
      <c r="D479" s="69">
        <f t="shared" si="21"/>
        <v>1</v>
      </c>
      <c r="H479" t="s">
        <v>106</v>
      </c>
      <c r="I479" s="2">
        <v>0</v>
      </c>
      <c r="J479" t="str">
        <f t="shared" si="22"/>
        <v>Passiva</v>
      </c>
      <c r="N479">
        <v>0</v>
      </c>
      <c r="O479">
        <v>0</v>
      </c>
    </row>
    <row r="480" spans="4:15" x14ac:dyDescent="0.5">
      <c r="D480" s="69">
        <f t="shared" si="21"/>
        <v>1</v>
      </c>
      <c r="H480" t="s">
        <v>106</v>
      </c>
      <c r="I480" s="2">
        <v>0</v>
      </c>
      <c r="J480" t="str">
        <f t="shared" si="22"/>
        <v>Passiva</v>
      </c>
      <c r="N480">
        <v>0</v>
      </c>
      <c r="O480">
        <v>0</v>
      </c>
    </row>
    <row r="481" spans="4:15" x14ac:dyDescent="0.5">
      <c r="D481" s="69">
        <f t="shared" si="21"/>
        <v>1</v>
      </c>
      <c r="H481" t="s">
        <v>106</v>
      </c>
      <c r="I481" s="2">
        <v>0</v>
      </c>
      <c r="J481" t="str">
        <f t="shared" si="22"/>
        <v>Passiva</v>
      </c>
      <c r="N481">
        <v>0</v>
      </c>
      <c r="O481">
        <v>0</v>
      </c>
    </row>
    <row r="482" spans="4:15" x14ac:dyDescent="0.5">
      <c r="D482" s="69">
        <f t="shared" si="21"/>
        <v>1</v>
      </c>
      <c r="H482" t="s">
        <v>106</v>
      </c>
      <c r="I482" s="2">
        <v>0</v>
      </c>
      <c r="J482" t="str">
        <f t="shared" si="22"/>
        <v>Passiva</v>
      </c>
      <c r="N482">
        <v>0</v>
      </c>
      <c r="O482">
        <v>0</v>
      </c>
    </row>
    <row r="483" spans="4:15" x14ac:dyDescent="0.5">
      <c r="D483" s="69">
        <f t="shared" si="21"/>
        <v>1</v>
      </c>
      <c r="H483" t="s">
        <v>106</v>
      </c>
      <c r="I483" s="2">
        <v>0</v>
      </c>
      <c r="J483" t="str">
        <f t="shared" si="22"/>
        <v>Passiva</v>
      </c>
      <c r="N483">
        <v>0</v>
      </c>
      <c r="O483">
        <v>0</v>
      </c>
    </row>
    <row r="484" spans="4:15" x14ac:dyDescent="0.5">
      <c r="D484" s="69">
        <f t="shared" si="21"/>
        <v>1</v>
      </c>
      <c r="H484" t="s">
        <v>106</v>
      </c>
      <c r="I484" s="2">
        <v>0</v>
      </c>
      <c r="J484" t="str">
        <f t="shared" si="22"/>
        <v>Passiva</v>
      </c>
      <c r="N484">
        <v>0</v>
      </c>
      <c r="O484">
        <v>0</v>
      </c>
    </row>
    <row r="485" spans="4:15" x14ac:dyDescent="0.5">
      <c r="D485" s="69">
        <f t="shared" si="21"/>
        <v>1</v>
      </c>
      <c r="H485" t="s">
        <v>106</v>
      </c>
      <c r="I485" s="2">
        <v>0</v>
      </c>
      <c r="J485" t="str">
        <f t="shared" si="22"/>
        <v>Passiva</v>
      </c>
      <c r="N485">
        <v>0</v>
      </c>
      <c r="O485">
        <v>0</v>
      </c>
    </row>
    <row r="486" spans="4:15" x14ac:dyDescent="0.5">
      <c r="D486" s="69">
        <f t="shared" si="21"/>
        <v>1</v>
      </c>
      <c r="H486" t="s">
        <v>106</v>
      </c>
      <c r="I486" s="2">
        <v>0</v>
      </c>
      <c r="J486" t="str">
        <f t="shared" si="22"/>
        <v>Passiva</v>
      </c>
      <c r="N486">
        <v>0</v>
      </c>
      <c r="O486">
        <v>0</v>
      </c>
    </row>
    <row r="487" spans="4:15" x14ac:dyDescent="0.5">
      <c r="D487" s="69">
        <f t="shared" si="21"/>
        <v>1</v>
      </c>
      <c r="H487" t="s">
        <v>106</v>
      </c>
      <c r="I487" s="2">
        <v>0</v>
      </c>
      <c r="J487" t="str">
        <f t="shared" si="22"/>
        <v>Passiva</v>
      </c>
      <c r="N487">
        <v>0</v>
      </c>
      <c r="O487">
        <v>0</v>
      </c>
    </row>
    <row r="488" spans="4:15" x14ac:dyDescent="0.5">
      <c r="D488" s="69">
        <f t="shared" si="21"/>
        <v>1</v>
      </c>
      <c r="H488" t="s">
        <v>106</v>
      </c>
      <c r="I488" s="2">
        <v>0</v>
      </c>
      <c r="J488" t="str">
        <f t="shared" si="22"/>
        <v>Passiva</v>
      </c>
      <c r="N488">
        <v>0</v>
      </c>
      <c r="O488">
        <v>0</v>
      </c>
    </row>
    <row r="489" spans="4:15" x14ac:dyDescent="0.5">
      <c r="D489" s="69">
        <f t="shared" si="21"/>
        <v>1</v>
      </c>
      <c r="H489" t="s">
        <v>106</v>
      </c>
      <c r="I489" s="2">
        <v>0</v>
      </c>
      <c r="J489" t="str">
        <f t="shared" si="22"/>
        <v>Passiva</v>
      </c>
      <c r="N489">
        <v>0</v>
      </c>
      <c r="O489">
        <v>0</v>
      </c>
    </row>
    <row r="490" spans="4:15" x14ac:dyDescent="0.5">
      <c r="D490" s="69">
        <f t="shared" si="21"/>
        <v>1</v>
      </c>
      <c r="H490" t="s">
        <v>106</v>
      </c>
      <c r="I490" s="2">
        <v>0</v>
      </c>
      <c r="J490" t="str">
        <f t="shared" si="22"/>
        <v>Passiva</v>
      </c>
      <c r="N490">
        <v>0</v>
      </c>
      <c r="O490">
        <v>0</v>
      </c>
    </row>
    <row r="491" spans="4:15" x14ac:dyDescent="0.5">
      <c r="D491" s="69">
        <f t="shared" si="21"/>
        <v>1</v>
      </c>
      <c r="H491" t="s">
        <v>106</v>
      </c>
      <c r="I491" s="2">
        <v>0</v>
      </c>
      <c r="J491" t="str">
        <f t="shared" si="22"/>
        <v>Passiva</v>
      </c>
      <c r="N491">
        <v>0</v>
      </c>
      <c r="O491">
        <v>0</v>
      </c>
    </row>
    <row r="492" spans="4:15" x14ac:dyDescent="0.5">
      <c r="D492" s="69">
        <f t="shared" si="21"/>
        <v>1</v>
      </c>
      <c r="H492" t="s">
        <v>106</v>
      </c>
      <c r="I492" s="2">
        <v>0</v>
      </c>
      <c r="J492" t="str">
        <f t="shared" si="22"/>
        <v>Passiva</v>
      </c>
      <c r="N492">
        <v>0</v>
      </c>
      <c r="O492">
        <v>0</v>
      </c>
    </row>
    <row r="493" spans="4:15" x14ac:dyDescent="0.5">
      <c r="D493" s="69">
        <f t="shared" si="21"/>
        <v>1</v>
      </c>
      <c r="H493" t="s">
        <v>106</v>
      </c>
      <c r="I493" s="2">
        <v>0</v>
      </c>
      <c r="J493" t="str">
        <f t="shared" si="22"/>
        <v>Passiva</v>
      </c>
      <c r="N493">
        <v>0</v>
      </c>
      <c r="O493">
        <v>0</v>
      </c>
    </row>
    <row r="494" spans="4:15" x14ac:dyDescent="0.5">
      <c r="D494" s="69">
        <f t="shared" si="21"/>
        <v>1</v>
      </c>
      <c r="H494" t="s">
        <v>106</v>
      </c>
      <c r="I494" s="2">
        <v>0</v>
      </c>
      <c r="J494" t="str">
        <f t="shared" si="22"/>
        <v>Passiva</v>
      </c>
      <c r="N494">
        <v>0</v>
      </c>
      <c r="O494">
        <v>0</v>
      </c>
    </row>
    <row r="495" spans="4:15" x14ac:dyDescent="0.5">
      <c r="D495" s="69">
        <f t="shared" si="21"/>
        <v>1</v>
      </c>
      <c r="H495" t="s">
        <v>106</v>
      </c>
      <c r="I495" s="2">
        <v>0</v>
      </c>
      <c r="J495" t="str">
        <f t="shared" si="22"/>
        <v>Passiva</v>
      </c>
      <c r="N495">
        <v>0</v>
      </c>
      <c r="O495">
        <v>0</v>
      </c>
    </row>
    <row r="496" spans="4:15" x14ac:dyDescent="0.5">
      <c r="D496" s="69">
        <f t="shared" si="21"/>
        <v>1</v>
      </c>
      <c r="H496" t="s">
        <v>106</v>
      </c>
      <c r="I496" s="2">
        <v>0</v>
      </c>
      <c r="J496" t="str">
        <f t="shared" si="22"/>
        <v>Passiva</v>
      </c>
      <c r="N496">
        <v>0</v>
      </c>
      <c r="O496">
        <v>0</v>
      </c>
    </row>
    <row r="497" spans="4:15" x14ac:dyDescent="0.5">
      <c r="D497" s="69">
        <f t="shared" si="21"/>
        <v>1</v>
      </c>
      <c r="H497" t="s">
        <v>106</v>
      </c>
      <c r="I497" s="2">
        <v>0</v>
      </c>
      <c r="J497" t="str">
        <f t="shared" si="22"/>
        <v>Passiva</v>
      </c>
      <c r="N497">
        <v>0</v>
      </c>
      <c r="O497">
        <v>0</v>
      </c>
    </row>
    <row r="498" spans="4:15" x14ac:dyDescent="0.5">
      <c r="D498" s="69">
        <f t="shared" si="21"/>
        <v>1</v>
      </c>
      <c r="H498" t="s">
        <v>106</v>
      </c>
      <c r="I498" s="2">
        <v>0</v>
      </c>
      <c r="J498" t="str">
        <f t="shared" si="22"/>
        <v>Passiva</v>
      </c>
      <c r="N498">
        <v>0</v>
      </c>
      <c r="O498">
        <v>0</v>
      </c>
    </row>
    <row r="499" spans="4:15" x14ac:dyDescent="0.5">
      <c r="D499" s="69">
        <f t="shared" si="21"/>
        <v>1</v>
      </c>
      <c r="H499" t="s">
        <v>106</v>
      </c>
      <c r="I499" s="2">
        <v>0</v>
      </c>
      <c r="J499" t="str">
        <f t="shared" si="22"/>
        <v>Passiva</v>
      </c>
      <c r="N499">
        <v>0</v>
      </c>
      <c r="O499">
        <v>0</v>
      </c>
    </row>
    <row r="500" spans="4:15" x14ac:dyDescent="0.5">
      <c r="D500" s="69">
        <f t="shared" si="21"/>
        <v>1</v>
      </c>
      <c r="H500" t="s">
        <v>106</v>
      </c>
      <c r="I500" s="2">
        <v>0</v>
      </c>
      <c r="J500" t="str">
        <f t="shared" si="22"/>
        <v>Passiva</v>
      </c>
      <c r="N500">
        <v>0</v>
      </c>
      <c r="O500">
        <v>0</v>
      </c>
    </row>
    <row r="501" spans="4:15" x14ac:dyDescent="0.5">
      <c r="D501" s="69">
        <f t="shared" si="21"/>
        <v>1</v>
      </c>
      <c r="H501" t="s">
        <v>106</v>
      </c>
      <c r="I501" s="2">
        <v>0</v>
      </c>
      <c r="J501" t="str">
        <f t="shared" si="22"/>
        <v>Passiva</v>
      </c>
      <c r="N501">
        <v>0</v>
      </c>
      <c r="O501">
        <v>0</v>
      </c>
    </row>
    <row r="502" spans="4:15" x14ac:dyDescent="0.5">
      <c r="D502" s="69">
        <f t="shared" si="21"/>
        <v>1</v>
      </c>
      <c r="H502" t="s">
        <v>106</v>
      </c>
      <c r="I502" s="2">
        <v>0</v>
      </c>
      <c r="J502" t="str">
        <f t="shared" si="22"/>
        <v>Passiva</v>
      </c>
      <c r="N502">
        <v>0</v>
      </c>
      <c r="O502">
        <v>0</v>
      </c>
    </row>
    <row r="503" spans="4:15" x14ac:dyDescent="0.5">
      <c r="D503" s="69">
        <f t="shared" si="21"/>
        <v>1</v>
      </c>
      <c r="H503" t="s">
        <v>106</v>
      </c>
      <c r="I503" s="2">
        <v>0</v>
      </c>
      <c r="J503" t="str">
        <f t="shared" si="22"/>
        <v>Passiva</v>
      </c>
      <c r="N503">
        <v>0</v>
      </c>
      <c r="O503">
        <v>0</v>
      </c>
    </row>
    <row r="504" spans="4:15" x14ac:dyDescent="0.5">
      <c r="D504" s="69">
        <f t="shared" si="21"/>
        <v>1</v>
      </c>
      <c r="H504" t="s">
        <v>106</v>
      </c>
      <c r="I504" s="2">
        <v>0</v>
      </c>
      <c r="J504" t="str">
        <f t="shared" si="22"/>
        <v>Passiva</v>
      </c>
      <c r="N504">
        <v>0</v>
      </c>
      <c r="O504">
        <v>0</v>
      </c>
    </row>
    <row r="505" spans="4:15" x14ac:dyDescent="0.5">
      <c r="D505" s="69">
        <f t="shared" si="21"/>
        <v>1</v>
      </c>
      <c r="H505" t="s">
        <v>106</v>
      </c>
      <c r="I505" s="2">
        <v>0</v>
      </c>
      <c r="J505" t="str">
        <f t="shared" si="22"/>
        <v>Passiva</v>
      </c>
      <c r="N505">
        <v>0</v>
      </c>
      <c r="O505">
        <v>0</v>
      </c>
    </row>
    <row r="506" spans="4:15" x14ac:dyDescent="0.5">
      <c r="D506" s="69">
        <f t="shared" si="21"/>
        <v>1</v>
      </c>
      <c r="H506" t="s">
        <v>106</v>
      </c>
      <c r="I506" s="2">
        <v>0</v>
      </c>
      <c r="J506" t="str">
        <f t="shared" si="22"/>
        <v>Passiva</v>
      </c>
      <c r="N506">
        <v>0</v>
      </c>
      <c r="O506">
        <v>0</v>
      </c>
    </row>
    <row r="507" spans="4:15" x14ac:dyDescent="0.5">
      <c r="D507" s="69">
        <f t="shared" si="21"/>
        <v>1</v>
      </c>
      <c r="H507" t="s">
        <v>106</v>
      </c>
      <c r="I507" s="2">
        <v>0</v>
      </c>
      <c r="J507" t="str">
        <f t="shared" si="22"/>
        <v>Passiva</v>
      </c>
      <c r="N507">
        <v>0</v>
      </c>
      <c r="O507">
        <v>0</v>
      </c>
    </row>
    <row r="508" spans="4:15" x14ac:dyDescent="0.5">
      <c r="D508" s="69">
        <f t="shared" si="21"/>
        <v>1</v>
      </c>
      <c r="H508" t="s">
        <v>106</v>
      </c>
      <c r="I508" s="2">
        <v>0</v>
      </c>
      <c r="J508" t="str">
        <f t="shared" si="22"/>
        <v>Passiva</v>
      </c>
      <c r="N508">
        <v>0</v>
      </c>
      <c r="O508">
        <v>0</v>
      </c>
    </row>
    <row r="509" spans="4:15" x14ac:dyDescent="0.5">
      <c r="D509" s="69">
        <f t="shared" si="21"/>
        <v>1</v>
      </c>
      <c r="H509" t="s">
        <v>106</v>
      </c>
      <c r="I509" s="2">
        <v>0</v>
      </c>
      <c r="J509" t="str">
        <f t="shared" si="22"/>
        <v>Passiva</v>
      </c>
      <c r="N509">
        <v>0</v>
      </c>
      <c r="O509">
        <v>0</v>
      </c>
    </row>
    <row r="510" spans="4:15" x14ac:dyDescent="0.5">
      <c r="D510" s="69">
        <f t="shared" si="21"/>
        <v>1</v>
      </c>
      <c r="H510" t="s">
        <v>106</v>
      </c>
      <c r="I510" s="2">
        <v>0</v>
      </c>
      <c r="J510" t="str">
        <f t="shared" si="22"/>
        <v>Passiva</v>
      </c>
      <c r="N510">
        <v>0</v>
      </c>
      <c r="O510">
        <v>0</v>
      </c>
    </row>
    <row r="511" spans="4:15" x14ac:dyDescent="0.5">
      <c r="D511" s="69">
        <f t="shared" si="21"/>
        <v>1</v>
      </c>
      <c r="H511" t="s">
        <v>106</v>
      </c>
      <c r="I511" s="2">
        <v>0</v>
      </c>
      <c r="J511" t="str">
        <f t="shared" si="22"/>
        <v>Passiva</v>
      </c>
      <c r="N511">
        <v>0</v>
      </c>
      <c r="O511">
        <v>0</v>
      </c>
    </row>
    <row r="512" spans="4:15" x14ac:dyDescent="0.5">
      <c r="D512" s="69">
        <f t="shared" si="21"/>
        <v>1</v>
      </c>
      <c r="H512" t="s">
        <v>106</v>
      </c>
      <c r="I512" s="2">
        <v>0</v>
      </c>
      <c r="J512" t="str">
        <f t="shared" si="22"/>
        <v>Passiva</v>
      </c>
      <c r="N512">
        <v>0</v>
      </c>
      <c r="O512">
        <v>0</v>
      </c>
    </row>
    <row r="513" spans="4:15" x14ac:dyDescent="0.5">
      <c r="D513" s="69">
        <f t="shared" si="21"/>
        <v>1</v>
      </c>
      <c r="H513" t="s">
        <v>106</v>
      </c>
      <c r="I513" s="2">
        <v>0</v>
      </c>
      <c r="J513" t="str">
        <f t="shared" si="22"/>
        <v>Passiva</v>
      </c>
      <c r="N513">
        <v>0</v>
      </c>
      <c r="O513">
        <v>0</v>
      </c>
    </row>
    <row r="514" spans="4:15" x14ac:dyDescent="0.5">
      <c r="D514" s="69">
        <f t="shared" si="21"/>
        <v>1</v>
      </c>
      <c r="H514" t="s">
        <v>106</v>
      </c>
      <c r="I514" s="2">
        <v>0</v>
      </c>
      <c r="J514" t="str">
        <f t="shared" si="22"/>
        <v>Passiva</v>
      </c>
      <c r="N514">
        <v>0</v>
      </c>
      <c r="O514">
        <v>0</v>
      </c>
    </row>
    <row r="515" spans="4:15" x14ac:dyDescent="0.5">
      <c r="D515" s="69">
        <f t="shared" si="21"/>
        <v>1</v>
      </c>
      <c r="H515" t="s">
        <v>106</v>
      </c>
      <c r="I515" s="2">
        <v>0</v>
      </c>
      <c r="J515" t="str">
        <f t="shared" si="22"/>
        <v>Passiva</v>
      </c>
      <c r="N515">
        <v>0</v>
      </c>
      <c r="O515">
        <v>0</v>
      </c>
    </row>
    <row r="516" spans="4:15" x14ac:dyDescent="0.5">
      <c r="D516" s="69">
        <f t="shared" ref="D516:D532" si="23">+MONTH(C516)</f>
        <v>1</v>
      </c>
      <c r="H516" t="s">
        <v>106</v>
      </c>
      <c r="I516" s="2">
        <v>0</v>
      </c>
      <c r="J516" t="str">
        <f t="shared" ref="J516:J532" si="24">+IF(I516&gt;0,"Attiva","Passiva")</f>
        <v>Passiva</v>
      </c>
      <c r="N516">
        <v>0</v>
      </c>
      <c r="O516">
        <v>0</v>
      </c>
    </row>
    <row r="517" spans="4:15" x14ac:dyDescent="0.5">
      <c r="D517" s="69">
        <f t="shared" si="23"/>
        <v>1</v>
      </c>
      <c r="H517" t="s">
        <v>106</v>
      </c>
      <c r="I517" s="2">
        <v>0</v>
      </c>
      <c r="J517" t="str">
        <f t="shared" si="24"/>
        <v>Passiva</v>
      </c>
      <c r="N517">
        <v>0</v>
      </c>
      <c r="O517">
        <v>0</v>
      </c>
    </row>
    <row r="518" spans="4:15" x14ac:dyDescent="0.5">
      <c r="D518" s="69">
        <f t="shared" si="23"/>
        <v>1</v>
      </c>
      <c r="H518" t="s">
        <v>106</v>
      </c>
      <c r="I518" s="2">
        <v>0</v>
      </c>
      <c r="J518" t="str">
        <f t="shared" si="24"/>
        <v>Passiva</v>
      </c>
      <c r="N518">
        <v>0</v>
      </c>
      <c r="O518">
        <v>0</v>
      </c>
    </row>
    <row r="519" spans="4:15" x14ac:dyDescent="0.5">
      <c r="D519" s="69">
        <f t="shared" si="23"/>
        <v>1</v>
      </c>
      <c r="H519" t="s">
        <v>106</v>
      </c>
      <c r="I519" s="2">
        <v>0</v>
      </c>
      <c r="J519" t="str">
        <f t="shared" si="24"/>
        <v>Passiva</v>
      </c>
      <c r="N519">
        <v>0</v>
      </c>
      <c r="O519">
        <v>0</v>
      </c>
    </row>
    <row r="520" spans="4:15" x14ac:dyDescent="0.5">
      <c r="D520" s="69">
        <f t="shared" si="23"/>
        <v>1</v>
      </c>
      <c r="H520" t="s">
        <v>106</v>
      </c>
      <c r="I520" s="2">
        <v>0</v>
      </c>
      <c r="J520" t="str">
        <f t="shared" si="24"/>
        <v>Passiva</v>
      </c>
      <c r="N520">
        <v>0</v>
      </c>
      <c r="O520">
        <v>0</v>
      </c>
    </row>
    <row r="521" spans="4:15" x14ac:dyDescent="0.5">
      <c r="D521" s="69">
        <f t="shared" si="23"/>
        <v>1</v>
      </c>
      <c r="H521" t="s">
        <v>106</v>
      </c>
      <c r="I521" s="2">
        <v>0</v>
      </c>
      <c r="J521" t="str">
        <f t="shared" si="24"/>
        <v>Passiva</v>
      </c>
      <c r="N521">
        <v>0</v>
      </c>
      <c r="O521">
        <v>0</v>
      </c>
    </row>
    <row r="522" spans="4:15" x14ac:dyDescent="0.5">
      <c r="D522" s="69">
        <f t="shared" si="23"/>
        <v>1</v>
      </c>
      <c r="H522" t="s">
        <v>106</v>
      </c>
      <c r="I522" s="2">
        <v>0</v>
      </c>
      <c r="J522" t="str">
        <f t="shared" si="24"/>
        <v>Passiva</v>
      </c>
      <c r="N522">
        <v>0</v>
      </c>
      <c r="O522">
        <v>0</v>
      </c>
    </row>
    <row r="523" spans="4:15" x14ac:dyDescent="0.5">
      <c r="D523" s="69">
        <f t="shared" si="23"/>
        <v>1</v>
      </c>
      <c r="H523" t="s">
        <v>106</v>
      </c>
      <c r="I523" s="2">
        <v>0</v>
      </c>
      <c r="J523" t="str">
        <f t="shared" si="24"/>
        <v>Passiva</v>
      </c>
      <c r="N523">
        <v>0</v>
      </c>
      <c r="O523">
        <v>0</v>
      </c>
    </row>
    <row r="524" spans="4:15" x14ac:dyDescent="0.5">
      <c r="D524" s="69">
        <f t="shared" si="23"/>
        <v>1</v>
      </c>
      <c r="H524" t="s">
        <v>106</v>
      </c>
      <c r="I524" s="2">
        <v>0</v>
      </c>
      <c r="J524" t="str">
        <f t="shared" si="24"/>
        <v>Passiva</v>
      </c>
      <c r="N524">
        <v>0</v>
      </c>
      <c r="O524">
        <v>0</v>
      </c>
    </row>
    <row r="525" spans="4:15" x14ac:dyDescent="0.5">
      <c r="D525" s="69">
        <f t="shared" si="23"/>
        <v>1</v>
      </c>
      <c r="H525" t="s">
        <v>106</v>
      </c>
      <c r="I525" s="2">
        <v>0</v>
      </c>
      <c r="J525" t="str">
        <f t="shared" si="24"/>
        <v>Passiva</v>
      </c>
      <c r="N525">
        <v>0</v>
      </c>
      <c r="O525">
        <v>0</v>
      </c>
    </row>
    <row r="526" spans="4:15" x14ac:dyDescent="0.5">
      <c r="D526" s="69">
        <f t="shared" si="23"/>
        <v>1</v>
      </c>
      <c r="H526" t="s">
        <v>106</v>
      </c>
      <c r="I526" s="2">
        <v>0</v>
      </c>
      <c r="J526" t="str">
        <f t="shared" si="24"/>
        <v>Passiva</v>
      </c>
      <c r="N526">
        <v>0</v>
      </c>
      <c r="O526">
        <v>0</v>
      </c>
    </row>
    <row r="527" spans="4:15" x14ac:dyDescent="0.5">
      <c r="D527" s="69">
        <f t="shared" si="23"/>
        <v>1</v>
      </c>
      <c r="H527" t="s">
        <v>106</v>
      </c>
      <c r="I527" s="2">
        <v>0</v>
      </c>
      <c r="J527" t="str">
        <f t="shared" si="24"/>
        <v>Passiva</v>
      </c>
      <c r="N527">
        <v>0</v>
      </c>
      <c r="O527">
        <v>0</v>
      </c>
    </row>
    <row r="528" spans="4:15" x14ac:dyDescent="0.5">
      <c r="D528" s="69">
        <f t="shared" si="23"/>
        <v>1</v>
      </c>
      <c r="H528" t="s">
        <v>106</v>
      </c>
      <c r="I528" s="2">
        <v>0</v>
      </c>
      <c r="J528" t="str">
        <f t="shared" si="24"/>
        <v>Passiva</v>
      </c>
      <c r="N528">
        <v>0</v>
      </c>
      <c r="O528">
        <v>0</v>
      </c>
    </row>
    <row r="529" spans="4:15" x14ac:dyDescent="0.5">
      <c r="D529" s="69">
        <f t="shared" si="23"/>
        <v>1</v>
      </c>
      <c r="H529" t="s">
        <v>106</v>
      </c>
      <c r="I529" s="2">
        <v>0</v>
      </c>
      <c r="J529" t="str">
        <f t="shared" si="24"/>
        <v>Passiva</v>
      </c>
      <c r="N529">
        <v>0</v>
      </c>
      <c r="O529">
        <v>0</v>
      </c>
    </row>
    <row r="530" spans="4:15" x14ac:dyDescent="0.5">
      <c r="D530" s="69">
        <f t="shared" si="23"/>
        <v>1</v>
      </c>
      <c r="H530" t="s">
        <v>106</v>
      </c>
      <c r="I530" s="2">
        <v>0</v>
      </c>
      <c r="J530" t="str">
        <f t="shared" si="24"/>
        <v>Passiva</v>
      </c>
      <c r="N530">
        <v>0</v>
      </c>
      <c r="O530">
        <v>0</v>
      </c>
    </row>
    <row r="531" spans="4:15" x14ac:dyDescent="0.5">
      <c r="D531" s="69">
        <f t="shared" si="23"/>
        <v>1</v>
      </c>
      <c r="H531" t="s">
        <v>106</v>
      </c>
      <c r="I531" s="2">
        <v>0</v>
      </c>
      <c r="J531" t="str">
        <f t="shared" si="24"/>
        <v>Passiva</v>
      </c>
      <c r="N531">
        <v>0</v>
      </c>
      <c r="O531">
        <v>0</v>
      </c>
    </row>
    <row r="532" spans="4:15" x14ac:dyDescent="0.5">
      <c r="D532" s="69">
        <f t="shared" si="23"/>
        <v>1</v>
      </c>
      <c r="H532" t="s">
        <v>106</v>
      </c>
      <c r="I532" s="2">
        <v>0</v>
      </c>
      <c r="J532" t="str">
        <f t="shared" si="24"/>
        <v>Passiva</v>
      </c>
      <c r="N532">
        <v>0</v>
      </c>
      <c r="O532">
        <v>0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3C254-4E7F-4923-842C-740ACBBD7F5B}">
  <sheetPr codeName="Foglio3"/>
  <dimension ref="A1:M62"/>
  <sheetViews>
    <sheetView showGridLines="0"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63" sqref="A63:XFD84"/>
    </sheetView>
  </sheetViews>
  <sheetFormatPr defaultRowHeight="14.35" x14ac:dyDescent="0.5"/>
  <cols>
    <col min="1" max="1" width="35.76171875" bestFit="1" customWidth="1"/>
    <col min="2" max="2" width="14.9375" style="53" bestFit="1" customWidth="1"/>
    <col min="3" max="3" width="13.52734375" customWidth="1"/>
    <col min="4" max="12" width="15.5859375" customWidth="1"/>
    <col min="13" max="13" width="14.52734375" bestFit="1" customWidth="1"/>
  </cols>
  <sheetData>
    <row r="1" spans="1:12" ht="20.7" x14ac:dyDescent="0.7">
      <c r="A1" s="15" t="s">
        <v>110</v>
      </c>
      <c r="B1" s="41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x14ac:dyDescent="0.5">
      <c r="A2" s="16" t="s">
        <v>111</v>
      </c>
      <c r="B2" s="42"/>
      <c r="C2" s="19">
        <f>+MONTH(C3)</f>
        <v>3</v>
      </c>
      <c r="D2" s="19">
        <f t="shared" ref="D2:L2" si="0">+MONTH(D3)</f>
        <v>4</v>
      </c>
      <c r="E2" s="19">
        <f t="shared" si="0"/>
        <v>5</v>
      </c>
      <c r="F2" s="19">
        <f t="shared" si="0"/>
        <v>6</v>
      </c>
      <c r="G2" s="19">
        <f t="shared" si="0"/>
        <v>7</v>
      </c>
      <c r="H2" s="19">
        <f t="shared" si="0"/>
        <v>8</v>
      </c>
      <c r="I2" s="19">
        <f t="shared" si="0"/>
        <v>9</v>
      </c>
      <c r="J2" s="19">
        <f t="shared" si="0"/>
        <v>10</v>
      </c>
      <c r="K2" s="19">
        <f t="shared" si="0"/>
        <v>11</v>
      </c>
      <c r="L2" s="19">
        <f t="shared" si="0"/>
        <v>12</v>
      </c>
    </row>
    <row r="3" spans="1:12" ht="15.35" x14ac:dyDescent="0.5">
      <c r="A3" s="3">
        <v>2019</v>
      </c>
      <c r="B3" s="43" t="s">
        <v>605</v>
      </c>
      <c r="C3" s="20">
        <v>43555</v>
      </c>
      <c r="D3" s="20">
        <v>43585</v>
      </c>
      <c r="E3" s="20">
        <v>43616</v>
      </c>
      <c r="F3" s="20">
        <v>43646</v>
      </c>
      <c r="G3" s="20">
        <v>43677</v>
      </c>
      <c r="H3" s="20">
        <v>43708</v>
      </c>
      <c r="I3" s="20">
        <v>43738</v>
      </c>
      <c r="J3" s="20">
        <v>43769</v>
      </c>
      <c r="K3" s="20">
        <v>43799</v>
      </c>
      <c r="L3" s="20">
        <v>43830</v>
      </c>
    </row>
    <row r="4" spans="1:12" x14ac:dyDescent="0.5">
      <c r="A4" s="4"/>
      <c r="B4" s="44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x14ac:dyDescent="0.5">
      <c r="A5" s="6" t="s">
        <v>112</v>
      </c>
      <c r="B5" s="45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x14ac:dyDescent="0.5">
      <c r="A6" s="7" t="s">
        <v>108</v>
      </c>
      <c r="B6" s="46"/>
      <c r="C6" s="8">
        <f>+SUMIFS(Scadenziario!$I$3:$I$409,Scadenziario!$H$3:$H$409,$A6,Scadenziario!$D$3:$D$409,C$2,Scadenziario!$J$3:$J$409,"Attiva")</f>
        <v>22385.829999999998</v>
      </c>
      <c r="D6" s="8">
        <f>+SUMIFS(Scadenziario!$I$3:$I$409,Scadenziario!$H$3:$H$409,$A6,Scadenziario!$D$3:$D$409,D$2,Scadenziario!$J$3:$J$409,"Attiva")</f>
        <v>32000</v>
      </c>
      <c r="E6" s="8">
        <f>+SUMIFS(Scadenziario!$I$3:$I$409,Scadenziario!$H$3:$H$409,$A6,Scadenziario!$D$3:$D$409,E$2,Scadenziario!$J$3:$J$409,"Attiva")</f>
        <v>103386.62999999999</v>
      </c>
      <c r="F6" s="8">
        <f>+SUMIFS(Scadenziario!$I$3:$I$409,Scadenziario!$H$3:$H$409,$A6,Scadenziario!$D$3:$D$409,F$2,Scadenziario!$J$3:$J$409,"Attiva")</f>
        <v>0</v>
      </c>
      <c r="G6" s="8">
        <f>+SUMIFS(Scadenziario!$I$3:$I$409,Scadenziario!$H$3:$H$409,$A6,Scadenziario!$D$3:$D$409,G$2,Scadenziario!$J$3:$J$409,"Attiva")</f>
        <v>0</v>
      </c>
      <c r="H6" s="8">
        <f>+SUMIFS(Scadenziario!$I$3:$I$409,Scadenziario!$H$3:$H$409,$A6,Scadenziario!$D$3:$D$409,H$2,Scadenziario!$J$3:$J$409,"Attiva")</f>
        <v>0</v>
      </c>
      <c r="I6" s="8">
        <f>+SUMIFS(Scadenziario!$I$3:$I$409,Scadenziario!$H$3:$H$409,$A6,Scadenziario!$D$3:$D$409,I$2,Scadenziario!$J$3:$J$409,"Attiva")</f>
        <v>0</v>
      </c>
      <c r="J6" s="8">
        <f>+SUMIFS(Scadenziario!$I$3:$I$409,Scadenziario!$H$3:$H$409,$A6,Scadenziario!$D$3:$D$409,J$2,Scadenziario!$J$3:$J$409,"Attiva")</f>
        <v>0</v>
      </c>
      <c r="K6" s="8">
        <f>+SUMIFS(Scadenziario!$I$3:$I$409,Scadenziario!$H$3:$H$409,$A6,Scadenziario!$D$3:$D$409,K$2,Scadenziario!$J$3:$J$409,"Attiva")</f>
        <v>0</v>
      </c>
      <c r="L6" s="8">
        <f>+SUMIFS(Scadenziario!$I$3:$I$409,Scadenziario!$H$3:$H$409,$A6,Scadenziario!$D$3:$D$409,L$2,Scadenziario!$J$3:$J$409,"Attiva")</f>
        <v>151790</v>
      </c>
    </row>
    <row r="7" spans="1:12" x14ac:dyDescent="0.5">
      <c r="A7" s="7" t="s">
        <v>106</v>
      </c>
      <c r="B7" s="46"/>
      <c r="C7" s="8">
        <f>+SUMIFS(Scadenziario!$I$3:$I$409,Scadenziario!$H$3:$H$409,$A7,Scadenziario!$D$3:$D$409,C$2,Scadenziario!$J$3:$J$409,"Attiva")</f>
        <v>0</v>
      </c>
      <c r="D7" s="8">
        <f>+SUMIFS(Scadenziario!$I$3:$I$409,Scadenziario!$H$3:$H$409,$A7,Scadenziario!$D$3:$D$409,D$2,Scadenziario!$J$3:$J$409,"Attiva")</f>
        <v>444867.92</v>
      </c>
      <c r="E7" s="8">
        <f>+SUMIFS(Scadenziario!$I$3:$I$409,Scadenziario!$H$3:$H$409,$A7,Scadenziario!$D$3:$D$409,E$2,Scadenziario!$J$3:$J$409,"Attiva")</f>
        <v>143158.76</v>
      </c>
      <c r="F7" s="8">
        <f>+SUMIFS(Scadenziario!$I$3:$I$409,Scadenziario!$H$3:$H$409,$A7,Scadenziario!$D$3:$D$409,F$2,Scadenziario!$J$3:$J$409,"Attiva")</f>
        <v>0</v>
      </c>
      <c r="G7" s="8">
        <f>+SUMIFS(Scadenziario!$I$3:$I$409,Scadenziario!$H$3:$H$409,$A7,Scadenziario!$D$3:$D$409,G$2,Scadenziario!$J$3:$J$409,"Attiva")</f>
        <v>0</v>
      </c>
      <c r="H7" s="8">
        <f>+SUMIFS(Scadenziario!$I$3:$I$409,Scadenziario!$H$3:$H$409,$A7,Scadenziario!$D$3:$D$409,H$2,Scadenziario!$J$3:$J$409,"Attiva")</f>
        <v>0</v>
      </c>
      <c r="I7" s="8">
        <f>+SUMIFS(Scadenziario!$I$3:$I$409,Scadenziario!$H$3:$H$409,$A7,Scadenziario!$D$3:$D$409,I$2,Scadenziario!$J$3:$J$409,"Attiva")</f>
        <v>0</v>
      </c>
      <c r="J7" s="8">
        <f>+SUMIFS(Scadenziario!$I$3:$I$409,Scadenziario!$H$3:$H$409,$A7,Scadenziario!$D$3:$D$409,J$2,Scadenziario!$J$3:$J$409,"Attiva")</f>
        <v>35774.53</v>
      </c>
      <c r="K7" s="8">
        <f>+SUMIFS(Scadenziario!$I$3:$I$409,Scadenziario!$H$3:$H$409,$A7,Scadenziario!$D$3:$D$409,K$2,Scadenziario!$J$3:$J$409,"Attiva")</f>
        <v>0</v>
      </c>
      <c r="L7" s="8">
        <f>+SUMIFS(Scadenziario!$I$3:$I$409,Scadenziario!$H$3:$H$409,$A7,Scadenziario!$D$3:$D$409,L$2,Scadenziario!$J$3:$J$409,"Attiva")</f>
        <v>6800</v>
      </c>
    </row>
    <row r="8" spans="1:12" x14ac:dyDescent="0.5">
      <c r="A8" s="7" t="s">
        <v>107</v>
      </c>
      <c r="B8" s="46"/>
      <c r="C8" s="8">
        <f>+SUMIFS(Scadenziario!$I$3:$I$409,Scadenziario!$H$3:$H$409,$A8,Scadenziario!$D$3:$D$409,C$2,Scadenziario!$J$3:$J$409,"Attiva")</f>
        <v>163748.31</v>
      </c>
      <c r="D8" s="8">
        <f>+SUMIFS(Scadenziario!$I$3:$I$409,Scadenziario!$H$3:$H$409,$A8,Scadenziario!$D$3:$D$409,D$2,Scadenziario!$J$3:$J$409,"Attiva")</f>
        <v>75068.150000000009</v>
      </c>
      <c r="E8" s="8">
        <f>+SUMIFS(Scadenziario!$I$3:$I$409,Scadenziario!$H$3:$H$409,$A8,Scadenziario!$D$3:$D$409,E$2,Scadenziario!$J$3:$J$409,"Attiva")</f>
        <v>57372.429999999993</v>
      </c>
      <c r="F8" s="8">
        <f>+SUMIFS(Scadenziario!$I$3:$I$409,Scadenziario!$H$3:$H$409,$A8,Scadenziario!$D$3:$D$409,F$2,Scadenziario!$J$3:$J$409,"Attiva")</f>
        <v>0</v>
      </c>
      <c r="G8" s="8">
        <f>+SUMIFS(Scadenziario!$I$3:$I$409,Scadenziario!$H$3:$H$409,$A8,Scadenziario!$D$3:$D$409,G$2,Scadenziario!$J$3:$J$409,"Attiva")</f>
        <v>0</v>
      </c>
      <c r="H8" s="8">
        <f>+SUMIFS(Scadenziario!$I$3:$I$409,Scadenziario!$H$3:$H$409,$A8,Scadenziario!$D$3:$D$409,H$2,Scadenziario!$J$3:$J$409,"Attiva")</f>
        <v>0</v>
      </c>
      <c r="I8" s="8">
        <f>+SUMIFS(Scadenziario!$I$3:$I$409,Scadenziario!$H$3:$H$409,$A8,Scadenziario!$D$3:$D$409,I$2,Scadenziario!$J$3:$J$409,"Attiva")</f>
        <v>0</v>
      </c>
      <c r="J8" s="8">
        <f>+SUMIFS(Scadenziario!$I$3:$I$409,Scadenziario!$H$3:$H$409,$A8,Scadenziario!$D$3:$D$409,J$2,Scadenziario!$J$3:$J$409,"Attiva")</f>
        <v>0</v>
      </c>
      <c r="K8" s="8">
        <f>+SUMIFS(Scadenziario!$I$3:$I$409,Scadenziario!$H$3:$H$409,$A8,Scadenziario!$D$3:$D$409,K$2,Scadenziario!$J$3:$J$409,"Attiva")</f>
        <v>0</v>
      </c>
      <c r="L8" s="8">
        <f>+SUMIFS(Scadenziario!$I$3:$I$409,Scadenziario!$H$3:$H$409,$A8,Scadenziario!$D$3:$D$409,L$2,Scadenziario!$J$3:$J$409,"Attiva")</f>
        <v>4500</v>
      </c>
    </row>
    <row r="9" spans="1:12" x14ac:dyDescent="0.5">
      <c r="A9" s="9"/>
      <c r="B9" s="47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x14ac:dyDescent="0.5">
      <c r="A10" s="17" t="s">
        <v>113</v>
      </c>
      <c r="B10" s="48"/>
      <c r="C10" s="18">
        <f t="shared" ref="C10:L10" si="1">SUM(C6:C8)</f>
        <v>186134.13999999998</v>
      </c>
      <c r="D10" s="18">
        <f t="shared" si="1"/>
        <v>551936.06999999995</v>
      </c>
      <c r="E10" s="18">
        <f t="shared" si="1"/>
        <v>303917.82</v>
      </c>
      <c r="F10" s="18">
        <f t="shared" si="1"/>
        <v>0</v>
      </c>
      <c r="G10" s="18">
        <f t="shared" si="1"/>
        <v>0</v>
      </c>
      <c r="H10" s="18">
        <f t="shared" si="1"/>
        <v>0</v>
      </c>
      <c r="I10" s="18">
        <f t="shared" si="1"/>
        <v>0</v>
      </c>
      <c r="J10" s="18">
        <f t="shared" si="1"/>
        <v>35774.53</v>
      </c>
      <c r="K10" s="18">
        <f t="shared" si="1"/>
        <v>0</v>
      </c>
      <c r="L10" s="18">
        <f t="shared" si="1"/>
        <v>163090</v>
      </c>
    </row>
    <row r="11" spans="1:12" x14ac:dyDescent="0.5">
      <c r="A11" s="10"/>
      <c r="B11" s="49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x14ac:dyDescent="0.5">
      <c r="A12" s="11" t="s">
        <v>114</v>
      </c>
      <c r="B12" s="50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x14ac:dyDescent="0.5">
      <c r="A13" s="7" t="str">
        <f>+A6</f>
        <v>INTESA</v>
      </c>
      <c r="B13" s="46"/>
      <c r="C13" s="8">
        <f>+SUMIFS(Scadenziario!$I$3:$I$409,Scadenziario!$H$3:$H$409,$A13,Scadenziario!$B$3:$B$409,C$2,Scadenziario!$J$3:$J$409,"Attiva")</f>
        <v>0</v>
      </c>
      <c r="D13" s="8">
        <f>+SUMIFS(Scadenziario!$I$3:$I$409,Scadenziario!$H$3:$H$409,$A13,Scadenziario!$B$3:$B$409,D$2,Scadenziario!$J$3:$J$409,"Attiva")</f>
        <v>2500</v>
      </c>
      <c r="E13" s="8">
        <f>+SUMIFS(Scadenziario!$I$3:$I$409,Scadenziario!$H$3:$H$409,$A13,Scadenziario!$B$3:$B$409,E$2,Scadenziario!$J$3:$J$409,"Attiva")</f>
        <v>0</v>
      </c>
      <c r="F13" s="8">
        <f>+SUMIFS(Scadenziario!$I$3:$I$409,Scadenziario!$H$3:$H$409,$A13,Scadenziario!$B$3:$B$409,F$2,Scadenziario!$J$3:$J$409,"Attiva")</f>
        <v>41514.06</v>
      </c>
      <c r="G13" s="8">
        <f>+SUMIFS(Scadenziario!$I$3:$I$409,Scadenziario!$H$3:$H$409,$A13,Scadenziario!$B$3:$B$409,G$2,Scadenziario!$J$3:$J$409,"Attiva")</f>
        <v>84196.719999999987</v>
      </c>
      <c r="H13" s="8">
        <f>+SUMIFS(Scadenziario!$I$3:$I$409,Scadenziario!$H$3:$H$409,$A13,Scadenziario!$B$3:$B$409,H$2,Scadenziario!$J$3:$J$409,"Attiva")</f>
        <v>27103.32</v>
      </c>
      <c r="I13" s="8">
        <f>+SUMIFS(Scadenziario!$I$3:$I$409,Scadenziario!$H$3:$H$409,$A13,Scadenziario!$B$3:$B$409,I$2,Scadenziario!$J$3:$J$409,"Attiva")</f>
        <v>64205.8</v>
      </c>
      <c r="J13" s="8">
        <f>+SUMIFS(Scadenziario!$I$3:$I$409,Scadenziario!$H$3:$H$409,$A13,Scadenziario!$B$3:$B$409,J$2,Scadenziario!$J$3:$J$409,"Attiva")</f>
        <v>57770.03</v>
      </c>
      <c r="K13" s="8">
        <f>+SUMIFS(Scadenziario!$I$3:$I$409,Scadenziario!$H$3:$H$409,$A13,Scadenziario!$B$3:$B$409,K$2,Scadenziario!$J$3:$J$409,"Attiva")</f>
        <v>31572.53</v>
      </c>
      <c r="L13" s="8">
        <f>+SUMIFS(Scadenziario!$I$3:$I$409,Scadenziario!$H$3:$H$409,$A13,Scadenziario!$B$3:$B$409,L$2,Scadenziario!$J$3:$J$409,"Attiva")</f>
        <v>19000</v>
      </c>
    </row>
    <row r="14" spans="1:12" x14ac:dyDescent="0.5">
      <c r="A14" s="7" t="str">
        <f>+A7</f>
        <v>MPS</v>
      </c>
      <c r="B14" s="46"/>
      <c r="C14" s="8">
        <f>+SUMIFS(Scadenziario!$I$3:$I$409,Scadenziario!$H$3:$H$409,$A14,Scadenziario!$B$3:$B$409,C$2,Scadenziario!$J$3:$J$409,"Attiva")</f>
        <v>0</v>
      </c>
      <c r="D14" s="8">
        <f>+SUMIFS(Scadenziario!$I$3:$I$409,Scadenziario!$H$3:$H$409,$A14,Scadenziario!$B$3:$B$409,D$2,Scadenziario!$J$3:$J$409,"Attiva")</f>
        <v>68833.310000000012</v>
      </c>
      <c r="E14" s="8">
        <f>+SUMIFS(Scadenziario!$I$3:$I$409,Scadenziario!$H$3:$H$409,$A14,Scadenziario!$B$3:$B$409,E$2,Scadenziario!$J$3:$J$409,"Attiva")</f>
        <v>5800</v>
      </c>
      <c r="F14" s="8">
        <f>+SUMIFS(Scadenziario!$I$3:$I$409,Scadenziario!$H$3:$H$409,$A14,Scadenziario!$B$3:$B$409,F$2,Scadenziario!$J$3:$J$409,"Attiva")</f>
        <v>340014.78</v>
      </c>
      <c r="G14" s="8">
        <f>+SUMIFS(Scadenziario!$I$3:$I$409,Scadenziario!$H$3:$H$409,$A14,Scadenziario!$B$3:$B$409,G$2,Scadenziario!$J$3:$J$409,"Attiva")</f>
        <v>183989.71</v>
      </c>
      <c r="H14" s="8">
        <f>+SUMIFS(Scadenziario!$I$3:$I$409,Scadenziario!$H$3:$H$409,$A14,Scadenziario!$B$3:$B$409,H$2,Scadenziario!$J$3:$J$409,"Attiva")</f>
        <v>52000</v>
      </c>
      <c r="I14" s="8">
        <f>+SUMIFS(Scadenziario!$I$3:$I$409,Scadenziario!$H$3:$H$409,$A14,Scadenziario!$B$3:$B$409,I$2,Scadenziario!$J$3:$J$409,"Attiva")</f>
        <v>86955.510000000009</v>
      </c>
      <c r="J14" s="8">
        <f>+SUMIFS(Scadenziario!$I$3:$I$409,Scadenziario!$H$3:$H$409,$A14,Scadenziario!$B$3:$B$409,J$2,Scadenziario!$J$3:$J$409,"Attiva")</f>
        <v>26252.39</v>
      </c>
      <c r="K14" s="8">
        <f>+SUMIFS(Scadenziario!$I$3:$I$409,Scadenziario!$H$3:$H$409,$A14,Scadenziario!$B$3:$B$409,K$2,Scadenziario!$J$3:$J$409,"Attiva")</f>
        <v>21952.39</v>
      </c>
      <c r="L14" s="8">
        <f>+SUMIFS(Scadenziario!$I$3:$I$409,Scadenziario!$H$3:$H$409,$A14,Scadenziario!$B$3:$B$409,L$2,Scadenziario!$J$3:$J$409,"Attiva")</f>
        <v>2000</v>
      </c>
    </row>
    <row r="15" spans="1:12" x14ac:dyDescent="0.5">
      <c r="A15" s="7" t="str">
        <f>+A8</f>
        <v>UBI</v>
      </c>
      <c r="B15" s="46"/>
      <c r="C15" s="8">
        <f>+SUMIFS(Scadenziario!$I$3:$I$409,Scadenziario!$H$3:$H$409,$A15,Scadenziario!$B$3:$B$409,C$2,Scadenziario!$J$3:$J$409,"Attiva")</f>
        <v>0</v>
      </c>
      <c r="D15" s="8">
        <f>+SUMIFS(Scadenziario!$I$3:$I$409,Scadenziario!$H$3:$H$409,$A15,Scadenziario!$B$3:$B$409,D$2,Scadenziario!$J$3:$J$409,"Attiva")</f>
        <v>0</v>
      </c>
      <c r="E15" s="8">
        <f>+SUMIFS(Scadenziario!$I$3:$I$409,Scadenziario!$H$3:$H$409,$A15,Scadenziario!$B$3:$B$409,E$2,Scadenziario!$J$3:$J$409,"Attiva")</f>
        <v>0</v>
      </c>
      <c r="F15" s="8">
        <f>+SUMIFS(Scadenziario!$I$3:$I$409,Scadenziario!$H$3:$H$409,$A15,Scadenziario!$B$3:$B$409,F$2,Scadenziario!$J$3:$J$409,"Attiva")</f>
        <v>196560.94999999998</v>
      </c>
      <c r="G15" s="8">
        <f>+SUMIFS(Scadenziario!$I$3:$I$409,Scadenziario!$H$3:$H$409,$A15,Scadenziario!$B$3:$B$409,G$2,Scadenziario!$J$3:$J$409,"Attiva")</f>
        <v>39948.799999999996</v>
      </c>
      <c r="H15" s="8">
        <f>+SUMIFS(Scadenziario!$I$3:$I$409,Scadenziario!$H$3:$H$409,$A15,Scadenziario!$B$3:$B$409,H$2,Scadenziario!$J$3:$J$409,"Attiva")</f>
        <v>34059.58</v>
      </c>
      <c r="I15" s="8">
        <f>+SUMIFS(Scadenziario!$I$3:$I$409,Scadenziario!$H$3:$H$409,$A15,Scadenziario!$B$3:$B$409,I$2,Scadenziario!$J$3:$J$409,"Attiva")</f>
        <v>38681.939999999995</v>
      </c>
      <c r="J15" s="8">
        <f>+SUMIFS(Scadenziario!$I$3:$I$409,Scadenziario!$H$3:$H$409,$A15,Scadenziario!$B$3:$B$409,J$2,Scadenziario!$J$3:$J$409,"Attiva")</f>
        <v>4000</v>
      </c>
      <c r="K15" s="8">
        <f>+SUMIFS(Scadenziario!$I$3:$I$409,Scadenziario!$H$3:$H$409,$A15,Scadenziario!$B$3:$B$409,K$2,Scadenziario!$J$3:$J$409,"Attiva")</f>
        <v>0</v>
      </c>
      <c r="L15" s="8">
        <f>+SUMIFS(Scadenziario!$I$3:$I$409,Scadenziario!$H$3:$H$409,$A15,Scadenziario!$B$3:$B$409,L$2,Scadenziario!$J$3:$J$409,"Attiva")</f>
        <v>0</v>
      </c>
    </row>
    <row r="16" spans="1:12" x14ac:dyDescent="0.5">
      <c r="A16" s="13"/>
      <c r="B16" s="51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 x14ac:dyDescent="0.5">
      <c r="A17" s="17" t="s">
        <v>115</v>
      </c>
      <c r="B17" s="48"/>
      <c r="C17" s="18">
        <f t="shared" ref="C17:L17" si="2">SUM(C13:C15)</f>
        <v>0</v>
      </c>
      <c r="D17" s="18">
        <f t="shared" si="2"/>
        <v>71333.310000000012</v>
      </c>
      <c r="E17" s="18">
        <f t="shared" si="2"/>
        <v>5800</v>
      </c>
      <c r="F17" s="18">
        <f t="shared" si="2"/>
        <v>578089.79</v>
      </c>
      <c r="G17" s="18">
        <f t="shared" si="2"/>
        <v>308135.23</v>
      </c>
      <c r="H17" s="18">
        <f t="shared" si="2"/>
        <v>113162.90000000001</v>
      </c>
      <c r="I17" s="18">
        <f t="shared" si="2"/>
        <v>189843.25</v>
      </c>
      <c r="J17" s="18">
        <f t="shared" si="2"/>
        <v>88022.42</v>
      </c>
      <c r="K17" s="18">
        <f t="shared" si="2"/>
        <v>53524.92</v>
      </c>
      <c r="L17" s="18">
        <f t="shared" si="2"/>
        <v>21000</v>
      </c>
    </row>
    <row r="18" spans="1:12" x14ac:dyDescent="0.5">
      <c r="A18" s="11"/>
      <c r="B18" s="50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x14ac:dyDescent="0.5">
      <c r="A19" s="14" t="s">
        <v>116</v>
      </c>
      <c r="B19" s="52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x14ac:dyDescent="0.5">
      <c r="A20" s="9" t="s">
        <v>169</v>
      </c>
      <c r="B20" s="47"/>
      <c r="C20" s="12">
        <f>GETPIVOTDATA("ENTRATE",PIVOT!$A$2,"MESE",C$2)</f>
        <v>73134.399999999994</v>
      </c>
      <c r="D20" s="12">
        <f>GETPIVOTDATA("ENTRATE",PIVOT!$A$2,"MESE",D$2)</f>
        <v>1440</v>
      </c>
      <c r="E20" s="12">
        <f>GETPIVOTDATA("ENTRATE",PIVOT!$A$2,"MESE",E$2)</f>
        <v>45686</v>
      </c>
      <c r="F20" s="12">
        <f>GETPIVOTDATA("ENTRATE",PIVOT!$A$2,"MESE",F$2)</f>
        <v>70699.199999999997</v>
      </c>
      <c r="G20" s="12">
        <f>GETPIVOTDATA("ENTRATE",PIVOT!$A$2,"MESE",G$2)</f>
        <v>7800</v>
      </c>
      <c r="H20" s="12">
        <f>GETPIVOTDATA("ENTRATE",PIVOT!$A$2,"MESE",H$2)</f>
        <v>0</v>
      </c>
      <c r="I20" s="12">
        <f>GETPIVOTDATA("ENTRATE",PIVOT!$A$2,"MESE",I$2)</f>
        <v>0</v>
      </c>
      <c r="J20" s="12">
        <f>GETPIVOTDATA("ENTRATE",PIVOT!$A$2,"MESE",J$2)</f>
        <v>0</v>
      </c>
      <c r="K20" s="12">
        <f>GETPIVOTDATA("ENTRATE",PIVOT!$A$2,"MESE",K$2)</f>
        <v>0</v>
      </c>
      <c r="L20" s="12">
        <f>GETPIVOTDATA("ENTRATE",PIVOT!$A$2,"MESE",L$2)</f>
        <v>0</v>
      </c>
    </row>
    <row r="21" spans="1:12" x14ac:dyDescent="0.5">
      <c r="A21" s="9"/>
      <c r="B21" s="47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s="58" customFormat="1" ht="16.7" x14ac:dyDescent="0.55000000000000004">
      <c r="A22" s="63" t="s">
        <v>118</v>
      </c>
      <c r="B22" s="64"/>
      <c r="C22" s="63">
        <f t="shared" ref="C22:L22" si="3">SUM(C17:C21)</f>
        <v>73134.399999999994</v>
      </c>
      <c r="D22" s="63">
        <f t="shared" si="3"/>
        <v>72773.310000000012</v>
      </c>
      <c r="E22" s="63">
        <f t="shared" si="3"/>
        <v>51486</v>
      </c>
      <c r="F22" s="63">
        <f t="shared" si="3"/>
        <v>648788.99</v>
      </c>
      <c r="G22" s="63">
        <f t="shared" si="3"/>
        <v>315935.23</v>
      </c>
      <c r="H22" s="63">
        <f t="shared" si="3"/>
        <v>113162.90000000001</v>
      </c>
      <c r="I22" s="63">
        <f t="shared" si="3"/>
        <v>189843.25</v>
      </c>
      <c r="J22" s="63">
        <f t="shared" si="3"/>
        <v>88022.42</v>
      </c>
      <c r="K22" s="63">
        <f t="shared" si="3"/>
        <v>53524.92</v>
      </c>
      <c r="L22" s="63">
        <f t="shared" si="3"/>
        <v>21000</v>
      </c>
    </row>
    <row r="24" spans="1:12" ht="39.35" customHeight="1" x14ac:dyDescent="0.5"/>
    <row r="25" spans="1:12" x14ac:dyDescent="0.5">
      <c r="A25" s="14" t="s">
        <v>119</v>
      </c>
      <c r="B25" s="52"/>
    </row>
    <row r="26" spans="1:12" x14ac:dyDescent="0.5">
      <c r="A26" s="11" t="s">
        <v>120</v>
      </c>
      <c r="B26" s="50"/>
    </row>
    <row r="27" spans="1:12" x14ac:dyDescent="0.5">
      <c r="A27" s="7" t="s">
        <v>108</v>
      </c>
      <c r="B27" s="46"/>
      <c r="C27" s="8">
        <f>+SUMIFS(Scadenziario!$I$3:$I$409,Scadenziario!$H$3:$H$409,$A27,Scadenziario!$B$3:$B$409,C$2,Scadenziario!$J$3:$J$409,"Passiva")</f>
        <v>0</v>
      </c>
      <c r="D27" s="8">
        <f>+SUMIFS(Scadenziario!$I$3:$I$409,Scadenziario!$H$3:$H$409,$A27,Scadenziario!$B$3:$B$409,D$2,Scadenziario!$J$3:$J$409,"Passiva")</f>
        <v>0</v>
      </c>
      <c r="E27" s="8">
        <f>+SUMIFS(Scadenziario!$I$3:$I$409,Scadenziario!$H$3:$H$409,$A27,Scadenziario!$B$3:$B$409,E$2,Scadenziario!$J$3:$J$409,"Passiva")</f>
        <v>0</v>
      </c>
      <c r="F27" s="8">
        <f>+SUMIFS(Scadenziario!$I$3:$I$409,Scadenziario!$H$3:$H$409,$A27,Scadenziario!$B$3:$B$409,F$2,Scadenziario!$J$3:$J$409,"Passiva")</f>
        <v>-9632.7900000000009</v>
      </c>
      <c r="G27" s="8">
        <f>+SUMIFS(Scadenziario!$I$3:$I$409,Scadenziario!$H$3:$H$409,$A27,Scadenziario!$B$3:$B$409,G$2,Scadenziario!$J$3:$J$409,"Passiva")</f>
        <v>-2855.41</v>
      </c>
      <c r="H27" s="8">
        <f>+SUMIFS(Scadenziario!$I$3:$I$409,Scadenziario!$H$3:$H$409,$A27,Scadenziario!$B$3:$B$409,H$2,Scadenziario!$J$3:$J$409,"Passiva")</f>
        <v>0</v>
      </c>
      <c r="I27" s="8">
        <f>+SUMIFS(Scadenziario!$I$3:$I$409,Scadenziario!$H$3:$H$409,$A27,Scadenziario!$B$3:$B$409,I$2,Scadenziario!$J$3:$J$409,"Passiva")</f>
        <v>-10107.799999999999</v>
      </c>
      <c r="J27" s="8">
        <f>+SUMIFS(Scadenziario!$I$3:$I$409,Scadenziario!$H$3:$H$409,$A27,Scadenziario!$B$3:$B$409,J$2,Scadenziario!$J$3:$J$409,"Passiva")</f>
        <v>0</v>
      </c>
      <c r="K27" s="8">
        <f>+SUMIFS(Scadenziario!$I$3:$I$409,Scadenziario!$H$3:$H$409,$A27,Scadenziario!$B$3:$B$409,K$2,Scadenziario!$J$3:$J$409,"Passiva")</f>
        <v>0</v>
      </c>
      <c r="L27" s="8">
        <f>+SUMIFS(Scadenziario!$I$3:$I$409,Scadenziario!$H$3:$H$409,$A27,Scadenziario!$B$3:$B$409,L$2,Scadenziario!$J$3:$J$409,"Passiva")</f>
        <v>0</v>
      </c>
    </row>
    <row r="28" spans="1:12" x14ac:dyDescent="0.5">
      <c r="A28" s="7" t="s">
        <v>106</v>
      </c>
      <c r="B28" s="46"/>
      <c r="C28" s="8">
        <f>+SUMIFS(Scadenziario!$I$3:$I$409,Scadenziario!$H$3:$H$409,$A28,Scadenziario!$B$3:$B$409,C$2,Scadenziario!$J$3:$J$409,"Passiva")</f>
        <v>0</v>
      </c>
      <c r="D28" s="8">
        <f>+SUMIFS(Scadenziario!$I$3:$I$409,Scadenziario!$H$3:$H$409,$A28,Scadenziario!$B$3:$B$409,D$2,Scadenziario!$J$3:$J$409,"Passiva")</f>
        <v>0</v>
      </c>
      <c r="E28" s="8">
        <f>+SUMIFS(Scadenziario!$I$3:$I$409,Scadenziario!$H$3:$H$409,$A28,Scadenziario!$B$3:$B$409,E$2,Scadenziario!$J$3:$J$409,"Passiva")</f>
        <v>0</v>
      </c>
      <c r="F28" s="8">
        <f>+SUMIFS(Scadenziario!$I$3:$I$409,Scadenziario!$H$3:$H$409,$A28,Scadenziario!$B$3:$B$409,F$2,Scadenziario!$J$3:$J$409,"Passiva")</f>
        <v>-425005.54000000004</v>
      </c>
      <c r="G28" s="8">
        <f>+SUMIFS(Scadenziario!$I$3:$I$409,Scadenziario!$H$3:$H$409,$A28,Scadenziario!$B$3:$B$409,G$2,Scadenziario!$J$3:$J$409,"Passiva")</f>
        <v>-510842.5199999999</v>
      </c>
      <c r="H28" s="8">
        <f>+SUMIFS(Scadenziario!$I$3:$I$409,Scadenziario!$H$3:$H$409,$A28,Scadenziario!$B$3:$B$409,H$2,Scadenziario!$J$3:$J$409,"Passiva")</f>
        <v>-20845.21</v>
      </c>
      <c r="I28" s="8">
        <f>+SUMIFS(Scadenziario!$I$3:$I$409,Scadenziario!$H$3:$H$409,$A28,Scadenziario!$B$3:$B$409,I$2,Scadenziario!$J$3:$J$409,"Passiva")</f>
        <v>-246759.20000000004</v>
      </c>
      <c r="J28" s="8">
        <f>+SUMIFS(Scadenziario!$I$3:$I$409,Scadenziario!$H$3:$H$409,$A28,Scadenziario!$B$3:$B$409,J$2,Scadenziario!$J$3:$J$409,"Passiva")</f>
        <v>-59116.08</v>
      </c>
      <c r="K28" s="8">
        <f>+SUMIFS(Scadenziario!$I$3:$I$409,Scadenziario!$H$3:$H$409,$A28,Scadenziario!$B$3:$B$409,K$2,Scadenziario!$J$3:$J$409,"Passiva")</f>
        <v>-6340</v>
      </c>
      <c r="L28" s="8">
        <f>+SUMIFS(Scadenziario!$I$3:$I$409,Scadenziario!$H$3:$H$409,$A28,Scadenziario!$B$3:$B$409,L$2,Scadenziario!$J$3:$J$409,"Passiva")</f>
        <v>0</v>
      </c>
    </row>
    <row r="29" spans="1:12" x14ac:dyDescent="0.5">
      <c r="A29" s="7" t="s">
        <v>107</v>
      </c>
      <c r="B29" s="46"/>
      <c r="C29" s="8">
        <f>+SUMIFS(Scadenziario!$I$3:$I$409,Scadenziario!$H$3:$H$409,$A29,Scadenziario!$B$3:$B$409,C$2,Scadenziario!$J$3:$J$409,"Passiva")</f>
        <v>0</v>
      </c>
      <c r="D29" s="8">
        <f>+SUMIFS(Scadenziario!$I$3:$I$409,Scadenziario!$H$3:$H$409,$A29,Scadenziario!$B$3:$B$409,D$2,Scadenziario!$J$3:$J$409,"Passiva")</f>
        <v>0</v>
      </c>
      <c r="E29" s="8">
        <f>+SUMIFS(Scadenziario!$I$3:$I$409,Scadenziario!$H$3:$H$409,$A29,Scadenziario!$B$3:$B$409,E$2,Scadenziario!$J$3:$J$409,"Passiva")</f>
        <v>0</v>
      </c>
      <c r="F29" s="8">
        <f>+SUMIFS(Scadenziario!$I$3:$I$409,Scadenziario!$H$3:$H$409,$A29,Scadenziario!$B$3:$B$409,F$2,Scadenziario!$J$3:$J$409,"Passiva")</f>
        <v>-49.8</v>
      </c>
      <c r="G29" s="8">
        <f>+SUMIFS(Scadenziario!$I$3:$I$409,Scadenziario!$H$3:$H$409,$A29,Scadenziario!$B$3:$B$409,G$2,Scadenziario!$J$3:$J$409,"Passiva")</f>
        <v>0</v>
      </c>
      <c r="H29" s="8">
        <f>+SUMIFS(Scadenziario!$I$3:$I$409,Scadenziario!$H$3:$H$409,$A29,Scadenziario!$B$3:$B$409,H$2,Scadenziario!$J$3:$J$409,"Passiva")</f>
        <v>0</v>
      </c>
      <c r="I29" s="8">
        <f>+SUMIFS(Scadenziario!$I$3:$I$409,Scadenziario!$H$3:$H$409,$A29,Scadenziario!$B$3:$B$409,I$2,Scadenziario!$J$3:$J$409,"Passiva")</f>
        <v>0</v>
      </c>
      <c r="J29" s="8">
        <f>+SUMIFS(Scadenziario!$I$3:$I$409,Scadenziario!$H$3:$H$409,$A29,Scadenziario!$B$3:$B$409,J$2,Scadenziario!$J$3:$J$409,"Passiva")</f>
        <v>0</v>
      </c>
      <c r="K29" s="8">
        <f>+SUMIFS(Scadenziario!$I$3:$I$409,Scadenziario!$H$3:$H$409,$A29,Scadenziario!$B$3:$B$409,K$2,Scadenziario!$J$3:$J$409,"Passiva")</f>
        <v>0</v>
      </c>
      <c r="L29" s="8">
        <f>+SUMIFS(Scadenziario!$I$3:$I$409,Scadenziario!$H$3:$H$409,$A29,Scadenziario!$B$3:$B$409,L$2,Scadenziario!$J$3:$J$409,"Passiva")</f>
        <v>0</v>
      </c>
    </row>
    <row r="30" spans="1:12" s="58" customFormat="1" ht="16.7" x14ac:dyDescent="0.55000000000000004">
      <c r="A30" s="55" t="s">
        <v>121</v>
      </c>
      <c r="B30" s="56"/>
      <c r="C30" s="57">
        <f>SUM(C27:C29)</f>
        <v>0</v>
      </c>
      <c r="D30" s="57">
        <f t="shared" ref="D30:L30" si="4">SUM(D27:D29)</f>
        <v>0</v>
      </c>
      <c r="E30" s="57">
        <f t="shared" si="4"/>
        <v>0</v>
      </c>
      <c r="F30" s="57">
        <f t="shared" si="4"/>
        <v>-434688.13</v>
      </c>
      <c r="G30" s="57">
        <f t="shared" si="4"/>
        <v>-513697.92999999988</v>
      </c>
      <c r="H30" s="57">
        <f t="shared" si="4"/>
        <v>-20845.21</v>
      </c>
      <c r="I30" s="57">
        <f t="shared" si="4"/>
        <v>-256867.00000000003</v>
      </c>
      <c r="J30" s="57">
        <f t="shared" si="4"/>
        <v>-59116.08</v>
      </c>
      <c r="K30" s="57">
        <f t="shared" si="4"/>
        <v>-6340</v>
      </c>
      <c r="L30" s="57">
        <f t="shared" si="4"/>
        <v>0</v>
      </c>
    </row>
    <row r="32" spans="1:12" x14ac:dyDescent="0.5">
      <c r="A32" s="11" t="s">
        <v>609</v>
      </c>
    </row>
    <row r="33" spans="1:12" x14ac:dyDescent="0.5">
      <c r="A33" t="s">
        <v>143</v>
      </c>
      <c r="C33" s="2">
        <f>+GETPIVOTDATA("USCITE",PIVOT!$A$29,"MACROCATEGORIE",$A33,"MESE",C$2)</f>
        <v>0</v>
      </c>
      <c r="D33" s="2">
        <f>+GETPIVOTDATA("USCITE",PIVOT!$A$29,"MACROCATEGORIE",$A33,"MESE",D$2)</f>
        <v>0</v>
      </c>
      <c r="E33" s="2">
        <f>+GETPIVOTDATA("USCITE",PIVOT!$A$29,"MACROCATEGORIE",$A33,"MESE",E$2)</f>
        <v>0</v>
      </c>
      <c r="F33" s="2">
        <f>+GETPIVOTDATA("USCITE",PIVOT!$A$29,"MACROCATEGORIE",$A33,"MESE",F$2)</f>
        <v>-4665</v>
      </c>
      <c r="G33" s="2">
        <f>+GETPIVOTDATA("USCITE",PIVOT!$A$29,"MACROCATEGORIE",$A33,"MESE",G$2)</f>
        <v>0</v>
      </c>
      <c r="H33" s="2">
        <f>+GETPIVOTDATA("USCITE",PIVOT!$A$29,"MACROCATEGORIE",$A33,"MESE",H$2)</f>
        <v>0</v>
      </c>
      <c r="I33" s="2">
        <f>+GETPIVOTDATA("USCITE",PIVOT!$A$29,"MACROCATEGORIE",$A33,"MESE",I$2)</f>
        <v>0</v>
      </c>
      <c r="J33" s="2">
        <f>+GETPIVOTDATA("USCITE",PIVOT!$A$29,"MACROCATEGORIE",$A33,"MESE",J$2)</f>
        <v>0</v>
      </c>
      <c r="K33" s="2">
        <f>+GETPIVOTDATA("USCITE",PIVOT!$A$29,"MACROCATEGORIE",$A33,"MESE",K$2)</f>
        <v>0</v>
      </c>
      <c r="L33" s="2">
        <f>+GETPIVOTDATA("USCITE",PIVOT!$A$29,"MACROCATEGORIE",$A33,"MESE",L$2)</f>
        <v>0</v>
      </c>
    </row>
    <row r="34" spans="1:12" x14ac:dyDescent="0.5">
      <c r="A34" t="s">
        <v>109</v>
      </c>
      <c r="C34" s="2">
        <f>+GETPIVOTDATA("USCITE",PIVOT!$A$29,"MACROCATEGORIE",$A34,"MESE",C$2)</f>
        <v>-520.16999999999996</v>
      </c>
      <c r="D34" s="2">
        <f>+GETPIVOTDATA("USCITE",PIVOT!$A$29,"MACROCATEGORIE",$A34,"MESE",D$2)</f>
        <v>-584.39</v>
      </c>
      <c r="E34" s="2">
        <f>+GETPIVOTDATA("USCITE",PIVOT!$A$29,"MACROCATEGORIE",$A34,"MESE",E$2)</f>
        <v>-100</v>
      </c>
      <c r="F34" s="2">
        <f>+GETPIVOTDATA("USCITE",PIVOT!$A$29,"MACROCATEGORIE",$A34,"MESE",F$2)</f>
        <v>-1600</v>
      </c>
      <c r="G34" s="2">
        <f>+GETPIVOTDATA("USCITE",PIVOT!$A$29,"MACROCATEGORIE",$A34,"MESE",G$2)</f>
        <v>-100</v>
      </c>
      <c r="H34" s="2">
        <f>+GETPIVOTDATA("USCITE",PIVOT!$A$29,"MACROCATEGORIE",$A34,"MESE",H$2)</f>
        <v>-100</v>
      </c>
      <c r="I34" s="2">
        <f>+GETPIVOTDATA("USCITE",PIVOT!$A$29,"MACROCATEGORIE",$A34,"MESE",I$2)</f>
        <v>-1600</v>
      </c>
      <c r="J34" s="2">
        <f>+GETPIVOTDATA("USCITE",PIVOT!$A$29,"MACROCATEGORIE",$A34,"MESE",J$2)</f>
        <v>-100</v>
      </c>
      <c r="K34" s="2">
        <f>+GETPIVOTDATA("USCITE",PIVOT!$A$29,"MACROCATEGORIE",$A34,"MESE",K$2)</f>
        <v>-100</v>
      </c>
      <c r="L34" s="2">
        <f>+GETPIVOTDATA("USCITE",PIVOT!$A$29,"MACROCATEGORIE",$A34,"MESE",L$2)</f>
        <v>-1600</v>
      </c>
    </row>
    <row r="35" spans="1:12" x14ac:dyDescent="0.5">
      <c r="A35" t="s">
        <v>117</v>
      </c>
      <c r="C35" s="2">
        <f>+GETPIVOTDATA("USCITE",PIVOT!$A$29,"MACROCATEGORIE",$A35,"MESE",C$2)</f>
        <v>0</v>
      </c>
      <c r="D35" s="2">
        <f>+GETPIVOTDATA("USCITE",PIVOT!$A$29,"MACROCATEGORIE",$A35,"MESE",D$2)</f>
        <v>0</v>
      </c>
      <c r="E35" s="2"/>
      <c r="F35" s="2"/>
      <c r="G35" s="2"/>
      <c r="H35" s="2"/>
      <c r="I35" s="2"/>
      <c r="J35" s="2"/>
      <c r="K35" s="2"/>
      <c r="L35" s="2"/>
    </row>
    <row r="36" spans="1:12" x14ac:dyDescent="0.5">
      <c r="A36" t="s">
        <v>109</v>
      </c>
      <c r="C36" s="2">
        <f>+GETPIVOTDATA("USCITE",PIVOT!$A$29,"MACROCATEGORIE",$A36,"MESE",C$2)</f>
        <v>-520.16999999999996</v>
      </c>
      <c r="D36" s="2">
        <f>+GETPIVOTDATA("USCITE",PIVOT!$A$29,"MACROCATEGORIE",$A36,"MESE",D$2)</f>
        <v>-584.39</v>
      </c>
      <c r="E36" s="2">
        <f>+GETPIVOTDATA("USCITE",PIVOT!$A$29,"MACROCATEGORIE",$A36,"MESE",E$2)</f>
        <v>-100</v>
      </c>
      <c r="F36" s="2">
        <f>+GETPIVOTDATA("USCITE",PIVOT!$A$29,"MACROCATEGORIE",$A36,"MESE",F$2)</f>
        <v>-1600</v>
      </c>
      <c r="G36" s="2">
        <f>+GETPIVOTDATA("USCITE",PIVOT!$A$29,"MACROCATEGORIE",$A36,"MESE",G$2)</f>
        <v>-100</v>
      </c>
      <c r="H36" s="2">
        <f>+GETPIVOTDATA("USCITE",PIVOT!$A$29,"MACROCATEGORIE",$A36,"MESE",H$2)</f>
        <v>-100</v>
      </c>
      <c r="I36" s="2">
        <f>+GETPIVOTDATA("USCITE",PIVOT!$A$29,"MACROCATEGORIE",$A36,"MESE",I$2)</f>
        <v>-1600</v>
      </c>
      <c r="J36" s="2">
        <f>+GETPIVOTDATA("USCITE",PIVOT!$A$29,"MACROCATEGORIE",$A36,"MESE",J$2)</f>
        <v>-100</v>
      </c>
      <c r="K36" s="2">
        <f>+GETPIVOTDATA("USCITE",PIVOT!$A$29,"MACROCATEGORIE",$A36,"MESE",K$2)</f>
        <v>-100</v>
      </c>
      <c r="L36" s="2">
        <f>+GETPIVOTDATA("USCITE",PIVOT!$A$29,"MACROCATEGORIE",$A36,"MESE",L$2)</f>
        <v>-1600</v>
      </c>
    </row>
    <row r="37" spans="1:12" x14ac:dyDescent="0.5">
      <c r="A37" t="s">
        <v>160</v>
      </c>
      <c r="C37" s="2">
        <f>+GETPIVOTDATA("USCITE",PIVOT!$A$29,"MACROCATEGORIE",$A37,"MESE",C$2)</f>
        <v>-2586.3200000000002</v>
      </c>
      <c r="D37" s="2">
        <f>+GETPIVOTDATA("USCITE",PIVOT!$A$29,"MACROCATEGORIE",$A37,"MESE",D$2)</f>
        <v>0</v>
      </c>
      <c r="E37" s="2">
        <f>+GETPIVOTDATA("USCITE",PIVOT!$A$29,"MACROCATEGORIE",$A37,"MESE",E$2)</f>
        <v>0</v>
      </c>
      <c r="F37" s="2">
        <f>+GETPIVOTDATA("USCITE",PIVOT!$A$29,"MACROCATEGORIE",$A37,"MESE",F$2)</f>
        <v>0</v>
      </c>
      <c r="G37" s="2">
        <f>+GETPIVOTDATA("USCITE",PIVOT!$A$29,"MACROCATEGORIE",$A37,"MESE",G$2)</f>
        <v>0</v>
      </c>
      <c r="H37" s="2">
        <f>+GETPIVOTDATA("USCITE",PIVOT!$A$29,"MACROCATEGORIE",$A37,"MESE",H$2)</f>
        <v>0</v>
      </c>
      <c r="I37" s="2">
        <f>+GETPIVOTDATA("USCITE",PIVOT!$A$29,"MACROCATEGORIE",$A37,"MESE",I$2)</f>
        <v>0</v>
      </c>
      <c r="J37" s="2">
        <f>+GETPIVOTDATA("USCITE",PIVOT!$A$29,"MACROCATEGORIE",$A37,"MESE",J$2)</f>
        <v>0</v>
      </c>
      <c r="K37" s="2">
        <f>+GETPIVOTDATA("USCITE",PIVOT!$A$29,"MACROCATEGORIE",$A37,"MESE",K$2)</f>
        <v>0</v>
      </c>
      <c r="L37" s="2">
        <f>+GETPIVOTDATA("USCITE",PIVOT!$A$29,"MACROCATEGORIE",$A37,"MESE",L$2)</f>
        <v>0</v>
      </c>
    </row>
    <row r="38" spans="1:12" x14ac:dyDescent="0.5">
      <c r="A38" t="s">
        <v>133</v>
      </c>
      <c r="C38" s="2">
        <f>+GETPIVOTDATA("USCITE",PIVOT!$A$29,"MACROCATEGORIE",$A38,"MESE",C$2)</f>
        <v>-22611.229999999996</v>
      </c>
      <c r="D38" s="2">
        <f>+GETPIVOTDATA("USCITE",PIVOT!$A$29,"MACROCATEGORIE",$A38,"MESE",D$2)</f>
        <v>-6210</v>
      </c>
      <c r="E38" s="2">
        <f>+GETPIVOTDATA("USCITE",PIVOT!$A$29,"MACROCATEGORIE",$A38,"MESE",E$2)</f>
        <v>0</v>
      </c>
      <c r="F38" s="2">
        <f>+GETPIVOTDATA("USCITE",PIVOT!$A$29,"MACROCATEGORIE",$A38,"MESE",F$2)</f>
        <v>-1800</v>
      </c>
      <c r="G38" s="2">
        <f>+GETPIVOTDATA("USCITE",PIVOT!$A$29,"MACROCATEGORIE",$A38,"MESE",G$2)</f>
        <v>-4480</v>
      </c>
      <c r="H38" s="2">
        <f>+GETPIVOTDATA("USCITE",PIVOT!$A$29,"MACROCATEGORIE",$A38,"MESE",H$2)</f>
        <v>0</v>
      </c>
      <c r="I38" s="2">
        <f>+GETPIVOTDATA("USCITE",PIVOT!$A$29,"MACROCATEGORIE",$A38,"MESE",I$2)</f>
        <v>0</v>
      </c>
      <c r="J38" s="2">
        <f>+GETPIVOTDATA("USCITE",PIVOT!$A$29,"MACROCATEGORIE",$A38,"MESE",J$2)</f>
        <v>-4230</v>
      </c>
      <c r="K38" s="2">
        <f>+GETPIVOTDATA("USCITE",PIVOT!$A$29,"MACROCATEGORIE",$A38,"MESE",K$2)</f>
        <v>0</v>
      </c>
      <c r="L38" s="2">
        <f>+GETPIVOTDATA("USCITE",PIVOT!$A$29,"MACROCATEGORIE",$A38,"MESE",L$2)</f>
        <v>0</v>
      </c>
    </row>
    <row r="39" spans="1:12" x14ac:dyDescent="0.5">
      <c r="A39" t="s">
        <v>148</v>
      </c>
      <c r="C39" s="2">
        <f>+GETPIVOTDATA("USCITE",PIVOT!$A$29,"MACROCATEGORIE",$A39,"MESE",C$2)</f>
        <v>-6248.4</v>
      </c>
      <c r="D39" s="2">
        <f>+GETPIVOTDATA("USCITE",PIVOT!$A$29,"MACROCATEGORIE",$A39,"MESE",D$2)</f>
        <v>-15120.26</v>
      </c>
      <c r="E39" s="2">
        <f>+GETPIVOTDATA("USCITE",PIVOT!$A$29,"MACROCATEGORIE",$A39,"MESE",E$2)</f>
        <v>-9767.25</v>
      </c>
      <c r="F39" s="2">
        <f>+GETPIVOTDATA("USCITE",PIVOT!$A$29,"MACROCATEGORIE",$A39,"MESE",F$2)</f>
        <v>-8843.27</v>
      </c>
      <c r="G39" s="2">
        <f>+GETPIVOTDATA("USCITE",PIVOT!$A$29,"MACROCATEGORIE",$A39,"MESE",G$2)</f>
        <v>-1600</v>
      </c>
      <c r="H39" s="2">
        <f>+GETPIVOTDATA("USCITE",PIVOT!$A$29,"MACROCATEGORIE",$A39,"MESE",H$2)</f>
        <v>-1600</v>
      </c>
      <c r="I39" s="2">
        <f>+GETPIVOTDATA("USCITE",PIVOT!$A$29,"MACROCATEGORIE",$A39,"MESE",I$2)</f>
        <v>-1600</v>
      </c>
      <c r="J39" s="2">
        <f>+GETPIVOTDATA("USCITE",PIVOT!$A$29,"MACROCATEGORIE",$A39,"MESE",J$2)</f>
        <v>-2620</v>
      </c>
      <c r="K39" s="2">
        <f>+GETPIVOTDATA("USCITE",PIVOT!$A$29,"MACROCATEGORIE",$A39,"MESE",K$2)</f>
        <v>-1090</v>
      </c>
      <c r="L39" s="2">
        <f>+GETPIVOTDATA("USCITE",PIVOT!$A$29,"MACROCATEGORIE",$A39,"MESE",L$2)</f>
        <v>-1090</v>
      </c>
    </row>
    <row r="40" spans="1:12" x14ac:dyDescent="0.5">
      <c r="A40" t="s">
        <v>142</v>
      </c>
      <c r="C40" s="2">
        <f>+GETPIVOTDATA("USCITE",PIVOT!$A$29,"MACROCATEGORIE",$A40,"MESE",C$2)</f>
        <v>-41658.979999999996</v>
      </c>
      <c r="D40" s="2">
        <f>+GETPIVOTDATA("USCITE",PIVOT!$A$29,"MACROCATEGORIE",$A40,"MESE",D$2)</f>
        <v>-41160.759999999995</v>
      </c>
      <c r="E40" s="2">
        <f>+GETPIVOTDATA("USCITE",PIVOT!$A$29,"MACROCATEGORIE",$A40,"MESE",E$2)</f>
        <v>-40933.58</v>
      </c>
      <c r="F40" s="2">
        <f>+GETPIVOTDATA("USCITE",PIVOT!$A$29,"MACROCATEGORIE",$A40,"MESE",F$2)</f>
        <v>-19680</v>
      </c>
      <c r="G40" s="2">
        <f>+GETPIVOTDATA("USCITE",PIVOT!$A$29,"MACROCATEGORIE",$A40,"MESE",G$2)</f>
        <v>-8112</v>
      </c>
      <c r="H40" s="2">
        <f>+GETPIVOTDATA("USCITE",PIVOT!$A$29,"MACROCATEGORIE",$A40,"MESE",H$2)</f>
        <v>0</v>
      </c>
      <c r="I40" s="2">
        <f>+GETPIVOTDATA("USCITE",PIVOT!$A$29,"MACROCATEGORIE",$A40,"MESE",I$2)</f>
        <v>0</v>
      </c>
      <c r="J40" s="2">
        <f>+GETPIVOTDATA("USCITE",PIVOT!$A$29,"MACROCATEGORIE",$A40,"MESE",J$2)</f>
        <v>0</v>
      </c>
      <c r="K40" s="2">
        <f>+GETPIVOTDATA("USCITE",PIVOT!$A$29,"MACROCATEGORIE",$A40,"MESE",K$2)</f>
        <v>0</v>
      </c>
      <c r="L40" s="2">
        <f>+GETPIVOTDATA("USCITE",PIVOT!$A$29,"MACROCATEGORIE",$A40,"MESE",L$2)</f>
        <v>0</v>
      </c>
    </row>
    <row r="41" spans="1:12" x14ac:dyDescent="0.5">
      <c r="A41" t="s">
        <v>152</v>
      </c>
      <c r="C41" s="2">
        <f>+GETPIVOTDATA("USCITE",PIVOT!$A$29,"MACROCATEGORIE",$A41,"MESE",C$2)</f>
        <v>-13729.8</v>
      </c>
      <c r="D41" s="2">
        <f>+GETPIVOTDATA("USCITE",PIVOT!$A$29,"MACROCATEGORIE",$A41,"MESE",D$2)</f>
        <v>-5884.2</v>
      </c>
      <c r="E41" s="2">
        <f>+GETPIVOTDATA("USCITE",PIVOT!$A$29,"MACROCATEGORIE",$A41,"MESE",E$2)</f>
        <v>-5884.2</v>
      </c>
      <c r="F41" s="2">
        <f>+GETPIVOTDATA("USCITE",PIVOT!$A$29,"MACROCATEGORIE",$A41,"MESE",F$2)</f>
        <v>-5884.2</v>
      </c>
      <c r="G41" s="2">
        <f>+GETPIVOTDATA("USCITE",PIVOT!$A$29,"MACROCATEGORIE",$A41,"MESE",G$2)</f>
        <v>-5884.2</v>
      </c>
      <c r="H41" s="2">
        <f>+GETPIVOTDATA("USCITE",PIVOT!$A$29,"MACROCATEGORIE",$A41,"MESE",H$2)</f>
        <v>-5884.2</v>
      </c>
      <c r="I41" s="2">
        <f>+GETPIVOTDATA("USCITE",PIVOT!$A$29,"MACROCATEGORIE",$A41,"MESE",I$2)</f>
        <v>-5000</v>
      </c>
      <c r="J41" s="2">
        <f>+GETPIVOTDATA("USCITE",PIVOT!$A$29,"MACROCATEGORIE",$A41,"MESE",J$2)</f>
        <v>-5884.2</v>
      </c>
      <c r="K41" s="2">
        <f>+GETPIVOTDATA("USCITE",PIVOT!$A$29,"MACROCATEGORIE",$A41,"MESE",K$2)</f>
        <v>-5884.2</v>
      </c>
      <c r="L41" s="2">
        <f>+GETPIVOTDATA("USCITE",PIVOT!$A$29,"MACROCATEGORIE",$A41,"MESE",L$2)</f>
        <v>-5884.2</v>
      </c>
    </row>
    <row r="42" spans="1:12" x14ac:dyDescent="0.5">
      <c r="A42" t="s">
        <v>158</v>
      </c>
      <c r="C42" s="2">
        <f>+GETPIVOTDATA("USCITE",PIVOT!$A$29,"MACROCATEGORIE",$A42,"MESE",C$2)</f>
        <v>-4366.8999999999996</v>
      </c>
      <c r="D42" s="2">
        <f>+GETPIVOTDATA("USCITE",PIVOT!$A$29,"MACROCATEGORIE",$A42,"MESE",D$2)</f>
        <v>-1458</v>
      </c>
      <c r="E42" s="2">
        <f>+GETPIVOTDATA("USCITE",PIVOT!$A$29,"MACROCATEGORIE",$A42,"MESE",E$2)</f>
        <v>0</v>
      </c>
      <c r="F42" s="2">
        <f>+GETPIVOTDATA("USCITE",PIVOT!$A$29,"MACROCATEGORIE",$A42,"MESE",F$2)</f>
        <v>0</v>
      </c>
      <c r="G42" s="2">
        <f>+GETPIVOTDATA("USCITE",PIVOT!$A$29,"MACROCATEGORIE",$A42,"MESE",G$2)</f>
        <v>0</v>
      </c>
      <c r="H42" s="2">
        <f>+GETPIVOTDATA("USCITE",PIVOT!$A$29,"MACROCATEGORIE",$A42,"MESE",H$2)</f>
        <v>0</v>
      </c>
      <c r="I42" s="2">
        <f>+GETPIVOTDATA("USCITE",PIVOT!$A$29,"MACROCATEGORIE",$A42,"MESE",I$2)</f>
        <v>0</v>
      </c>
      <c r="J42" s="2">
        <f>+GETPIVOTDATA("USCITE",PIVOT!$A$29,"MACROCATEGORIE",$A42,"MESE",J$2)</f>
        <v>0</v>
      </c>
      <c r="K42" s="2">
        <f>+GETPIVOTDATA("USCITE",PIVOT!$A$29,"MACROCATEGORIE",$A42,"MESE",K$2)</f>
        <v>0</v>
      </c>
      <c r="L42" s="2">
        <f>+GETPIVOTDATA("USCITE",PIVOT!$A$29,"MACROCATEGORIE",$A42,"MESE",L$2)</f>
        <v>0</v>
      </c>
    </row>
    <row r="43" spans="1:12" x14ac:dyDescent="0.5">
      <c r="A43" t="s">
        <v>134</v>
      </c>
      <c r="C43" s="2">
        <f>+GETPIVOTDATA("USCITE",PIVOT!$A$29,"MACROCATEGORIE",$A43,"MESE",C$2)</f>
        <v>-23989.920000000002</v>
      </c>
      <c r="D43" s="2">
        <f>+GETPIVOTDATA("USCITE",PIVOT!$A$29,"MACROCATEGORIE",$A43,"MESE",D$2)</f>
        <v>-31417.52</v>
      </c>
      <c r="E43" s="2">
        <f>+GETPIVOTDATA("USCITE",PIVOT!$A$29,"MACROCATEGORIE",$A43,"MESE",E$2)</f>
        <v>-34683.55999999999</v>
      </c>
      <c r="F43" s="2">
        <f>+GETPIVOTDATA("USCITE",PIVOT!$A$29,"MACROCATEGORIE",$A43,"MESE",F$2)</f>
        <v>-32450.649999999998</v>
      </c>
      <c r="G43" s="2">
        <f>+GETPIVOTDATA("USCITE",PIVOT!$A$29,"MACROCATEGORIE",$A43,"MESE",G$2)</f>
        <v>-18940</v>
      </c>
      <c r="H43" s="2">
        <f>+GETPIVOTDATA("USCITE",PIVOT!$A$29,"MACROCATEGORIE",$A43,"MESE",H$2)</f>
        <v>0</v>
      </c>
      <c r="I43" s="2">
        <f>+GETPIVOTDATA("USCITE",PIVOT!$A$29,"MACROCATEGORIE",$A43,"MESE",I$2)</f>
        <v>0</v>
      </c>
      <c r="J43" s="2">
        <f>+GETPIVOTDATA("USCITE",PIVOT!$A$29,"MACROCATEGORIE",$A43,"MESE",J$2)</f>
        <v>0</v>
      </c>
      <c r="K43" s="2">
        <f>+GETPIVOTDATA("USCITE",PIVOT!$A$29,"MACROCATEGORIE",$A43,"MESE",K$2)</f>
        <v>0</v>
      </c>
      <c r="L43" s="2">
        <f>+GETPIVOTDATA("USCITE",PIVOT!$A$29,"MACROCATEGORIE",$A43,"MESE",L$2)</f>
        <v>0</v>
      </c>
    </row>
    <row r="44" spans="1:12" x14ac:dyDescent="0.5">
      <c r="A44" t="s">
        <v>153</v>
      </c>
      <c r="C44" s="2">
        <f>+GETPIVOTDATA("USCITE",PIVOT!$A$29,"MACROCATEGORIE",$A44,"MESE",C$2)</f>
        <v>0</v>
      </c>
      <c r="D44" s="2">
        <f>+GETPIVOTDATA("USCITE",PIVOT!$A$29,"MACROCATEGORIE",$A44,"MESE",D$2)</f>
        <v>0</v>
      </c>
      <c r="E44" s="2">
        <f>+GETPIVOTDATA("USCITE",PIVOT!$A$29,"MACROCATEGORIE",$A44,"MESE",E$2)</f>
        <v>0</v>
      </c>
      <c r="F44" s="2">
        <f>+GETPIVOTDATA("USCITE",PIVOT!$A$29,"MACROCATEGORIE",$A44,"MESE",F$2)</f>
        <v>0</v>
      </c>
      <c r="G44" s="2">
        <f>+GETPIVOTDATA("USCITE",PIVOT!$A$29,"MACROCATEGORIE",$A44,"MESE",G$2)</f>
        <v>0</v>
      </c>
      <c r="H44" s="2">
        <f>+GETPIVOTDATA("USCITE",PIVOT!$A$29,"MACROCATEGORIE",$A44,"MESE",H$2)</f>
        <v>0</v>
      </c>
      <c r="I44" s="2">
        <f>+GETPIVOTDATA("USCITE",PIVOT!$A$29,"MACROCATEGORIE",$A44,"MESE",I$2)</f>
        <v>0</v>
      </c>
      <c r="J44" s="2">
        <f>+GETPIVOTDATA("USCITE",PIVOT!$A$29,"MACROCATEGORIE",$A44,"MESE",J$2)</f>
        <v>0</v>
      </c>
      <c r="K44" s="2">
        <f>+GETPIVOTDATA("USCITE",PIVOT!$A$29,"MACROCATEGORIE",$A44,"MESE",K$2)</f>
        <v>0</v>
      </c>
      <c r="L44" s="2">
        <f>+GETPIVOTDATA("USCITE",PIVOT!$A$29,"MACROCATEGORIE",$A44,"MESE",L$2)</f>
        <v>0</v>
      </c>
    </row>
    <row r="45" spans="1:12" x14ac:dyDescent="0.5">
      <c r="A45" t="s">
        <v>167</v>
      </c>
      <c r="C45" s="2">
        <f>+GETPIVOTDATA("USCITE",PIVOT!$A$29,"MACROCATEGORIE",$A45,"MESE",C$2)</f>
        <v>0</v>
      </c>
      <c r="D45" s="2">
        <f>+GETPIVOTDATA("USCITE",PIVOT!$A$29,"MACROCATEGORIE",$A45,"MESE",D$2)</f>
        <v>0</v>
      </c>
      <c r="E45" s="2">
        <f>+GETPIVOTDATA("USCITE",PIVOT!$A$29,"MACROCATEGORIE",$A45,"MESE",E$2)</f>
        <v>0</v>
      </c>
      <c r="F45" s="2">
        <f>+GETPIVOTDATA("USCITE",PIVOT!$A$29,"MACROCATEGORIE",$A45,"MESE",F$2)</f>
        <v>0</v>
      </c>
      <c r="G45" s="2">
        <f>+GETPIVOTDATA("USCITE",PIVOT!$A$29,"MACROCATEGORIE",$A45,"MESE",G$2)</f>
        <v>0</v>
      </c>
      <c r="H45" s="2">
        <f>+GETPIVOTDATA("USCITE",PIVOT!$A$29,"MACROCATEGORIE",$A45,"MESE",H$2)</f>
        <v>0</v>
      </c>
      <c r="I45" s="2">
        <f>+GETPIVOTDATA("USCITE",PIVOT!$A$29,"MACROCATEGORIE",$A45,"MESE",I$2)</f>
        <v>0</v>
      </c>
      <c r="J45" s="2">
        <f>+GETPIVOTDATA("USCITE",PIVOT!$A$29,"MACROCATEGORIE",$A45,"MESE",J$2)</f>
        <v>0</v>
      </c>
      <c r="K45" s="2">
        <f>+GETPIVOTDATA("USCITE",PIVOT!$A$29,"MACROCATEGORIE",$A45,"MESE",K$2)</f>
        <v>0</v>
      </c>
      <c r="L45" s="2">
        <f>+GETPIVOTDATA("USCITE",PIVOT!$A$29,"MACROCATEGORIE",$A45,"MESE",L$2)</f>
        <v>0</v>
      </c>
    </row>
    <row r="46" spans="1:12" x14ac:dyDescent="0.5">
      <c r="A46" t="s">
        <v>168</v>
      </c>
      <c r="C46" s="2">
        <f>+GETPIVOTDATA("USCITE",PIVOT!$A$29,"MACROCATEGORIE",$A46,"MESE",C$2)</f>
        <v>0</v>
      </c>
      <c r="D46" s="2">
        <f>+GETPIVOTDATA("USCITE",PIVOT!$A$29,"MACROCATEGORIE",$A46,"MESE",D$2)</f>
        <v>0</v>
      </c>
      <c r="E46" s="2">
        <f>+GETPIVOTDATA("USCITE",PIVOT!$A$29,"MACROCATEGORIE",$A46,"MESE",E$2)</f>
        <v>-1785.7</v>
      </c>
      <c r="F46" s="2">
        <f>+GETPIVOTDATA("USCITE",PIVOT!$A$29,"MACROCATEGORIE",$A46,"MESE",F$2)</f>
        <v>0</v>
      </c>
      <c r="G46" s="2">
        <f>+GETPIVOTDATA("USCITE",PIVOT!$A$29,"MACROCATEGORIE",$A46,"MESE",G$2)</f>
        <v>0</v>
      </c>
      <c r="H46" s="2">
        <f>+GETPIVOTDATA("USCITE",PIVOT!$A$29,"MACROCATEGORIE",$A46,"MESE",H$2)</f>
        <v>0</v>
      </c>
      <c r="I46" s="2">
        <f>+GETPIVOTDATA("USCITE",PIVOT!$A$29,"MACROCATEGORIE",$A46,"MESE",I$2)</f>
        <v>0</v>
      </c>
      <c r="J46" s="2">
        <f>+GETPIVOTDATA("USCITE",PIVOT!$A$29,"MACROCATEGORIE",$A46,"MESE",J$2)</f>
        <v>0</v>
      </c>
      <c r="K46" s="2">
        <f>+GETPIVOTDATA("USCITE",PIVOT!$A$29,"MACROCATEGORIE",$A46,"MESE",K$2)</f>
        <v>0</v>
      </c>
      <c r="L46" s="2">
        <f>+GETPIVOTDATA("USCITE",PIVOT!$A$29,"MACROCATEGORIE",$A46,"MESE",L$2)</f>
        <v>0</v>
      </c>
    </row>
    <row r="47" spans="1:12" x14ac:dyDescent="0.5">
      <c r="A47" t="s">
        <v>162</v>
      </c>
      <c r="C47" s="2">
        <f>+GETPIVOTDATA("USCITE",PIVOT!$A$29,"MACROCATEGORIE",$A47,"MESE",C$2)</f>
        <v>-50</v>
      </c>
      <c r="D47" s="2">
        <f>+GETPIVOTDATA("USCITE",PIVOT!$A$29,"MACROCATEGORIE",$A47,"MESE",D$2)</f>
        <v>0</v>
      </c>
      <c r="E47" s="2">
        <f>+GETPIVOTDATA("USCITE",PIVOT!$A$29,"MACROCATEGORIE",$A47,"MESE",E$2)</f>
        <v>0</v>
      </c>
      <c r="F47" s="2">
        <f>+GETPIVOTDATA("USCITE",PIVOT!$A$29,"MACROCATEGORIE",$A47,"MESE",F$2)</f>
        <v>0</v>
      </c>
      <c r="G47" s="2">
        <f>+GETPIVOTDATA("USCITE",PIVOT!$A$29,"MACROCATEGORIE",$A47,"MESE",G$2)</f>
        <v>0</v>
      </c>
      <c r="H47" s="2">
        <f>+GETPIVOTDATA("USCITE",PIVOT!$A$29,"MACROCATEGORIE",$A47,"MESE",H$2)</f>
        <v>0</v>
      </c>
      <c r="I47" s="2">
        <f>+GETPIVOTDATA("USCITE",PIVOT!$A$29,"MACROCATEGORIE",$A47,"MESE",I$2)</f>
        <v>0</v>
      </c>
      <c r="J47" s="2">
        <f>+GETPIVOTDATA("USCITE",PIVOT!$A$29,"MACROCATEGORIE",$A47,"MESE",J$2)</f>
        <v>0</v>
      </c>
      <c r="K47" s="2">
        <f>+GETPIVOTDATA("USCITE",PIVOT!$A$29,"MACROCATEGORIE",$A47,"MESE",K$2)</f>
        <v>0</v>
      </c>
      <c r="L47" s="2">
        <f>+GETPIVOTDATA("USCITE",PIVOT!$A$29,"MACROCATEGORIE",$A47,"MESE",L$2)</f>
        <v>0</v>
      </c>
    </row>
    <row r="48" spans="1:12" x14ac:dyDescent="0.5">
      <c r="A48" t="s">
        <v>144</v>
      </c>
      <c r="C48" s="2">
        <f>+GETPIVOTDATA("USCITE",PIVOT!$A$29,"MACROCATEGORIE",$A48,"MESE",C$2)</f>
        <v>0</v>
      </c>
      <c r="D48" s="2">
        <f>+GETPIVOTDATA("USCITE",PIVOT!$A$29,"MACROCATEGORIE",$A48,"MESE",D$2)</f>
        <v>0</v>
      </c>
      <c r="E48" s="2">
        <f>+GETPIVOTDATA("USCITE",PIVOT!$A$29,"MACROCATEGORIE",$A48,"MESE",E$2)</f>
        <v>0</v>
      </c>
      <c r="F48" s="2">
        <f>+GETPIVOTDATA("USCITE",PIVOT!$A$29,"MACROCATEGORIE",$A48,"MESE",F$2)</f>
        <v>0</v>
      </c>
      <c r="G48" s="2">
        <f>+GETPIVOTDATA("USCITE",PIVOT!$A$29,"MACROCATEGORIE",$A48,"MESE",G$2)</f>
        <v>0</v>
      </c>
      <c r="H48" s="2">
        <f>+GETPIVOTDATA("USCITE",PIVOT!$A$29,"MACROCATEGORIE",$A48,"MESE",H$2)</f>
        <v>0</v>
      </c>
      <c r="I48" s="2">
        <f>+GETPIVOTDATA("USCITE",PIVOT!$A$29,"MACROCATEGORIE",$A48,"MESE",I$2)</f>
        <v>0</v>
      </c>
      <c r="J48" s="2">
        <f>+GETPIVOTDATA("USCITE",PIVOT!$A$29,"MACROCATEGORIE",$A48,"MESE",J$2)</f>
        <v>0</v>
      </c>
      <c r="K48" s="2">
        <f>+GETPIVOTDATA("USCITE",PIVOT!$A$29,"MACROCATEGORIE",$A48,"MESE",K$2)</f>
        <v>0</v>
      </c>
      <c r="L48" s="2">
        <f>+GETPIVOTDATA("USCITE",PIVOT!$A$29,"MACROCATEGORIE",$A48,"MESE",L$2)</f>
        <v>0</v>
      </c>
    </row>
    <row r="49" spans="1:13" x14ac:dyDescent="0.5">
      <c r="A49" t="s">
        <v>155</v>
      </c>
      <c r="C49" s="2">
        <f>+GETPIVOTDATA("USCITE",PIVOT!$A$29,"MACROCATEGORIE",$A49,"MESE",C$2)</f>
        <v>-4613.18</v>
      </c>
      <c r="D49" s="2">
        <f>+GETPIVOTDATA("USCITE",PIVOT!$A$29,"MACROCATEGORIE",$A49,"MESE",D$2)</f>
        <v>0</v>
      </c>
      <c r="E49" s="2">
        <f>+GETPIVOTDATA("USCITE",PIVOT!$A$29,"MACROCATEGORIE",$A49,"MESE",E$2)</f>
        <v>-4613.18</v>
      </c>
      <c r="F49" s="2">
        <f>+GETPIVOTDATA("USCITE",PIVOT!$A$29,"MACROCATEGORIE",$A49,"MESE",F$2)</f>
        <v>0</v>
      </c>
      <c r="G49" s="2">
        <f>+GETPIVOTDATA("USCITE",PIVOT!$A$29,"MACROCATEGORIE",$A49,"MESE",G$2)</f>
        <v>0</v>
      </c>
      <c r="H49" s="2">
        <f>+GETPIVOTDATA("USCITE",PIVOT!$A$29,"MACROCATEGORIE",$A49,"MESE",H$2)</f>
        <v>-4677.3</v>
      </c>
      <c r="I49" s="2">
        <f>+GETPIVOTDATA("USCITE",PIVOT!$A$29,"MACROCATEGORIE",$A49,"MESE",I$2)</f>
        <v>0</v>
      </c>
      <c r="J49" s="2">
        <f>+GETPIVOTDATA("USCITE",PIVOT!$A$29,"MACROCATEGORIE",$A49,"MESE",J$2)</f>
        <v>0</v>
      </c>
      <c r="K49" s="2">
        <f>+GETPIVOTDATA("USCITE",PIVOT!$A$29,"MACROCATEGORIE",$A49,"MESE",K$2)</f>
        <v>-4677.3</v>
      </c>
      <c r="L49" s="2">
        <f>+GETPIVOTDATA("USCITE",PIVOT!$A$29,"MACROCATEGORIE",$A49,"MESE",L$2)</f>
        <v>0</v>
      </c>
    </row>
    <row r="50" spans="1:13" x14ac:dyDescent="0.5">
      <c r="A50" t="s">
        <v>139</v>
      </c>
      <c r="C50" s="2">
        <f>+GETPIVOTDATA("USCITE",PIVOT!$A$29,"MACROCATEGORIE",$A50,"MESE",C$2)</f>
        <v>-437.87</v>
      </c>
      <c r="D50" s="2">
        <f>+GETPIVOTDATA("USCITE",PIVOT!$A$29,"MACROCATEGORIE",$A50,"MESE",D$2)</f>
        <v>-229</v>
      </c>
      <c r="E50" s="2">
        <f>+GETPIVOTDATA("USCITE",PIVOT!$A$29,"MACROCATEGORIE",$A50,"MESE",E$2)</f>
        <v>0</v>
      </c>
      <c r="F50" s="2">
        <f>+GETPIVOTDATA("USCITE",PIVOT!$A$29,"MACROCATEGORIE",$A50,"MESE",F$2)</f>
        <v>0</v>
      </c>
      <c r="G50" s="2">
        <f>+GETPIVOTDATA("USCITE",PIVOT!$A$29,"MACROCATEGORIE",$A50,"MESE",G$2)</f>
        <v>0</v>
      </c>
      <c r="H50" s="2">
        <f>+GETPIVOTDATA("USCITE",PIVOT!$A$29,"MACROCATEGORIE",$A50,"MESE",H$2)</f>
        <v>0</v>
      </c>
      <c r="I50" s="2">
        <f>+GETPIVOTDATA("USCITE",PIVOT!$A$29,"MACROCATEGORIE",$A50,"MESE",I$2)</f>
        <v>0</v>
      </c>
      <c r="J50" s="2">
        <f>+GETPIVOTDATA("USCITE",PIVOT!$A$29,"MACROCATEGORIE",$A50,"MESE",J$2)</f>
        <v>0</v>
      </c>
      <c r="K50" s="2">
        <f>+GETPIVOTDATA("USCITE",PIVOT!$A$29,"MACROCATEGORIE",$A50,"MESE",K$2)</f>
        <v>0</v>
      </c>
      <c r="L50" s="2">
        <f>+GETPIVOTDATA("USCITE",PIVOT!$A$29,"MACROCATEGORIE",$A50,"MESE",L$2)</f>
        <v>0</v>
      </c>
    </row>
    <row r="51" spans="1:13" x14ac:dyDescent="0.5">
      <c r="A51" t="s">
        <v>159</v>
      </c>
      <c r="C51" s="2">
        <f>+GETPIVOTDATA("USCITE",PIVOT!$A$29,"MACROCATEGORIE",$A51,"MESE",C$2)</f>
        <v>-813.7</v>
      </c>
      <c r="D51" s="2">
        <f>+GETPIVOTDATA("USCITE",PIVOT!$A$29,"MACROCATEGORIE",$A51,"MESE",D$2)</f>
        <v>0</v>
      </c>
      <c r="E51" s="2">
        <f>+GETPIVOTDATA("USCITE",PIVOT!$A$29,"MACROCATEGORIE",$A51,"MESE",E$2)</f>
        <v>0</v>
      </c>
      <c r="F51" s="2">
        <f>+GETPIVOTDATA("USCITE",PIVOT!$A$29,"MACROCATEGORIE",$A51,"MESE",F$2)</f>
        <v>0</v>
      </c>
      <c r="G51" s="2">
        <f>+GETPIVOTDATA("USCITE",PIVOT!$A$29,"MACROCATEGORIE",$A51,"MESE",G$2)</f>
        <v>0</v>
      </c>
      <c r="H51" s="2">
        <f>+GETPIVOTDATA("USCITE",PIVOT!$A$29,"MACROCATEGORIE",$A51,"MESE",H$2)</f>
        <v>0</v>
      </c>
      <c r="I51" s="2">
        <f>+GETPIVOTDATA("USCITE",PIVOT!$A$29,"MACROCATEGORIE",$A51,"MESE",I$2)</f>
        <v>0</v>
      </c>
      <c r="J51" s="2">
        <f>+GETPIVOTDATA("USCITE",PIVOT!$A$29,"MACROCATEGORIE",$A51,"MESE",J$2)</f>
        <v>0</v>
      </c>
      <c r="K51" s="2">
        <f>+GETPIVOTDATA("USCITE",PIVOT!$A$29,"MACROCATEGORIE",$A51,"MESE",K$2)</f>
        <v>0</v>
      </c>
      <c r="L51" s="2">
        <f>+GETPIVOTDATA("USCITE",PIVOT!$A$29,"MACROCATEGORIE",$A51,"MESE",L$2)</f>
        <v>0</v>
      </c>
    </row>
    <row r="52" spans="1:13" x14ac:dyDescent="0.5">
      <c r="A52" t="s">
        <v>145</v>
      </c>
      <c r="C52" s="2">
        <f>+GETPIVOTDATA("USCITE",PIVOT!$A$29,"MACROCATEGORIE",$A52,"MESE",C$2)</f>
        <v>-5004.74</v>
      </c>
      <c r="D52" s="2">
        <f>+GETPIVOTDATA("USCITE",PIVOT!$A$29,"MACROCATEGORIE",$A52,"MESE",D$2)</f>
        <v>-8081.83</v>
      </c>
      <c r="E52" s="2">
        <f>+GETPIVOTDATA("USCITE",PIVOT!$A$29,"MACROCATEGORIE",$A52,"MESE",E$2)</f>
        <v>-3350</v>
      </c>
      <c r="F52" s="2">
        <f>+GETPIVOTDATA("USCITE",PIVOT!$A$29,"MACROCATEGORIE",$A52,"MESE",F$2)</f>
        <v>-3000</v>
      </c>
      <c r="G52" s="2">
        <f>+GETPIVOTDATA("USCITE",PIVOT!$A$29,"MACROCATEGORIE",$A52,"MESE",G$2)</f>
        <v>-3350</v>
      </c>
      <c r="H52" s="2">
        <f>+GETPIVOTDATA("USCITE",PIVOT!$A$29,"MACROCATEGORIE",$A52,"MESE",H$2)</f>
        <v>-3000</v>
      </c>
      <c r="I52" s="2">
        <f>+GETPIVOTDATA("USCITE",PIVOT!$A$29,"MACROCATEGORIE",$A52,"MESE",I$2)</f>
        <v>-3350</v>
      </c>
      <c r="J52" s="2">
        <f>+GETPIVOTDATA("USCITE",PIVOT!$A$29,"MACROCATEGORIE",$A52,"MESE",J$2)</f>
        <v>-3000</v>
      </c>
      <c r="K52" s="2">
        <f>+GETPIVOTDATA("USCITE",PIVOT!$A$29,"MACROCATEGORIE",$A52,"MESE",K$2)</f>
        <v>-3350</v>
      </c>
      <c r="L52" s="2">
        <f>+GETPIVOTDATA("USCITE",PIVOT!$A$29,"MACROCATEGORIE",$A52,"MESE",L$2)</f>
        <v>-3000</v>
      </c>
    </row>
    <row r="53" spans="1:13" x14ac:dyDescent="0.5">
      <c r="A53" t="s">
        <v>117</v>
      </c>
      <c r="C53" s="2">
        <f>+GETPIVOTDATA("USCITE",PIVOT!$A$29,"MACROCATEGORIE",$A53,"MESE",C$2)</f>
        <v>0</v>
      </c>
      <c r="D53" s="2">
        <f>+GETPIVOTDATA("USCITE",PIVOT!$A$29,"MACROCATEGORIE",$A53,"MESE",D$2)</f>
        <v>0</v>
      </c>
      <c r="E53" s="2">
        <f>+GETPIVOTDATA("USCITE",PIVOT!$A$29,"MACROCATEGORIE",$A53,"MESE",E$2)</f>
        <v>0</v>
      </c>
      <c r="F53" s="2">
        <f>+GETPIVOTDATA("USCITE",PIVOT!$A$29,"MACROCATEGORIE",$A53,"MESE",F$2)</f>
        <v>0</v>
      </c>
      <c r="G53" s="2">
        <f>+GETPIVOTDATA("USCITE",PIVOT!$A$29,"MACROCATEGORIE",$A53,"MESE",G$2)</f>
        <v>0</v>
      </c>
      <c r="H53" s="2">
        <f>+GETPIVOTDATA("USCITE",PIVOT!$A$29,"MACROCATEGORIE",$A53,"MESE",H$2)</f>
        <v>0</v>
      </c>
      <c r="I53" s="2">
        <f>+GETPIVOTDATA("USCITE",PIVOT!$A$29,"MACROCATEGORIE",$A53,"MESE",I$2)</f>
        <v>0</v>
      </c>
      <c r="J53" s="2">
        <f>+GETPIVOTDATA("USCITE",PIVOT!$A$29,"MACROCATEGORIE",$A53,"MESE",J$2)</f>
        <v>0</v>
      </c>
      <c r="K53" s="2">
        <f>+GETPIVOTDATA("USCITE",PIVOT!$A$29,"MACROCATEGORIE",$A53,"MESE",K$2)</f>
        <v>0</v>
      </c>
      <c r="L53" s="2">
        <f>+GETPIVOTDATA("USCITE",PIVOT!$A$29,"MACROCATEGORIE",$A53,"MESE",L$2)</f>
        <v>0</v>
      </c>
    </row>
    <row r="54" spans="1:13" s="58" customFormat="1" ht="16.7" x14ac:dyDescent="0.55000000000000004">
      <c r="A54" s="55" t="s">
        <v>170</v>
      </c>
      <c r="B54" s="56"/>
      <c r="C54" s="57">
        <f>SUM(C33:C53)</f>
        <v>-127151.37999999998</v>
      </c>
      <c r="D54" s="57">
        <f t="shared" ref="D54:L54" si="5">SUM(D33:D53)</f>
        <v>-110730.35</v>
      </c>
      <c r="E54" s="57">
        <f t="shared" si="5"/>
        <v>-101217.47</v>
      </c>
      <c r="F54" s="57">
        <f t="shared" si="5"/>
        <v>-79523.12</v>
      </c>
      <c r="G54" s="57">
        <f t="shared" si="5"/>
        <v>-42566.2</v>
      </c>
      <c r="H54" s="57">
        <f t="shared" si="5"/>
        <v>-15361.5</v>
      </c>
      <c r="I54" s="57">
        <f t="shared" si="5"/>
        <v>-13150</v>
      </c>
      <c r="J54" s="57">
        <f t="shared" si="5"/>
        <v>-15934.2</v>
      </c>
      <c r="K54" s="57">
        <f t="shared" si="5"/>
        <v>-15201.5</v>
      </c>
      <c r="L54" s="57">
        <f t="shared" si="5"/>
        <v>-13174.2</v>
      </c>
    </row>
    <row r="55" spans="1:13" s="58" customFormat="1" ht="16.7" x14ac:dyDescent="0.55000000000000004">
      <c r="B55" s="59"/>
    </row>
    <row r="56" spans="1:13" s="58" customFormat="1" ht="16.7" x14ac:dyDescent="0.55000000000000004">
      <c r="A56" s="55" t="s">
        <v>171</v>
      </c>
      <c r="B56" s="56"/>
      <c r="C56" s="57">
        <f>+C30+C54</f>
        <v>-127151.37999999998</v>
      </c>
      <c r="D56" s="57">
        <f t="shared" ref="D56:L56" si="6">+D30+D54</f>
        <v>-110730.35</v>
      </c>
      <c r="E56" s="57">
        <f t="shared" si="6"/>
        <v>-101217.47</v>
      </c>
      <c r="F56" s="57">
        <f t="shared" si="6"/>
        <v>-514211.25</v>
      </c>
      <c r="G56" s="57">
        <f t="shared" si="6"/>
        <v>-556264.12999999989</v>
      </c>
      <c r="H56" s="57">
        <f t="shared" si="6"/>
        <v>-36206.71</v>
      </c>
      <c r="I56" s="57">
        <f t="shared" si="6"/>
        <v>-270017</v>
      </c>
      <c r="J56" s="57">
        <f t="shared" si="6"/>
        <v>-75050.28</v>
      </c>
      <c r="K56" s="57">
        <f t="shared" si="6"/>
        <v>-21541.5</v>
      </c>
      <c r="L56" s="57">
        <f t="shared" si="6"/>
        <v>-13174.2</v>
      </c>
    </row>
    <row r="57" spans="1:13" s="58" customFormat="1" ht="16.7" x14ac:dyDescent="0.55000000000000004">
      <c r="B57" s="59"/>
    </row>
    <row r="58" spans="1:13" s="58" customFormat="1" ht="16.7" x14ac:dyDescent="0.55000000000000004">
      <c r="B58" s="59"/>
    </row>
    <row r="59" spans="1:13" s="58" customFormat="1" ht="16.7" x14ac:dyDescent="0.55000000000000004">
      <c r="A59" s="60" t="s">
        <v>607</v>
      </c>
      <c r="B59" s="59"/>
      <c r="C59" s="62">
        <f>+B61</f>
        <v>-384574</v>
      </c>
      <c r="D59" s="62">
        <f>+C61</f>
        <v>-438590.98</v>
      </c>
      <c r="E59" s="62">
        <f t="shared" ref="E59:L59" si="7">+D61</f>
        <v>-476548.01999999996</v>
      </c>
      <c r="F59" s="62">
        <f t="shared" si="7"/>
        <v>-526279.49</v>
      </c>
      <c r="G59" s="62">
        <f t="shared" si="7"/>
        <v>-391701.75</v>
      </c>
      <c r="H59" s="62">
        <f t="shared" si="7"/>
        <v>-632030.64999999991</v>
      </c>
      <c r="I59" s="62">
        <f t="shared" si="7"/>
        <v>-555074.46</v>
      </c>
      <c r="J59" s="62">
        <f t="shared" si="7"/>
        <v>-635248.21</v>
      </c>
      <c r="K59" s="62">
        <f t="shared" si="7"/>
        <v>-622276.06999999995</v>
      </c>
      <c r="L59" s="62">
        <f t="shared" si="7"/>
        <v>-590292.64999999991</v>
      </c>
    </row>
    <row r="60" spans="1:13" s="68" customFormat="1" ht="21" customHeight="1" x14ac:dyDescent="0.5">
      <c r="A60" s="65" t="s">
        <v>606</v>
      </c>
      <c r="B60" s="66"/>
      <c r="C60" s="67">
        <f>+C22+C56</f>
        <v>-54016.979999999981</v>
      </c>
      <c r="D60" s="67">
        <f>+D22+D56</f>
        <v>-37957.039999999994</v>
      </c>
      <c r="E60" s="67">
        <f t="shared" ref="E60:L60" si="8">+E22+E56</f>
        <v>-49731.47</v>
      </c>
      <c r="F60" s="67">
        <f t="shared" si="8"/>
        <v>134577.74</v>
      </c>
      <c r="G60" s="67">
        <f t="shared" si="8"/>
        <v>-240328.89999999991</v>
      </c>
      <c r="H60" s="67">
        <f t="shared" si="8"/>
        <v>76956.19</v>
      </c>
      <c r="I60" s="67">
        <f t="shared" si="8"/>
        <v>-80173.75</v>
      </c>
      <c r="J60" s="67">
        <f t="shared" si="8"/>
        <v>12972.14</v>
      </c>
      <c r="K60" s="67">
        <f t="shared" si="8"/>
        <v>31983.42</v>
      </c>
      <c r="L60" s="67">
        <f t="shared" si="8"/>
        <v>7825.7999999999993</v>
      </c>
    </row>
    <row r="61" spans="1:13" s="58" customFormat="1" ht="16.7" x14ac:dyDescent="0.55000000000000004">
      <c r="A61" s="60" t="s">
        <v>608</v>
      </c>
      <c r="B61" s="61">
        <v>-384574</v>
      </c>
      <c r="C61" s="62">
        <f>+C59+C60</f>
        <v>-438590.98</v>
      </c>
      <c r="D61" s="62">
        <f>+D59+D60</f>
        <v>-476548.01999999996</v>
      </c>
      <c r="E61" s="62">
        <f t="shared" ref="E61:L61" si="9">+E59+E60</f>
        <v>-526279.49</v>
      </c>
      <c r="F61" s="62">
        <f t="shared" si="9"/>
        <v>-391701.75</v>
      </c>
      <c r="G61" s="62">
        <f t="shared" si="9"/>
        <v>-632030.64999999991</v>
      </c>
      <c r="H61" s="62">
        <f t="shared" si="9"/>
        <v>-555074.46</v>
      </c>
      <c r="I61" s="62">
        <f t="shared" si="9"/>
        <v>-635248.21</v>
      </c>
      <c r="J61" s="62">
        <f t="shared" si="9"/>
        <v>-622276.06999999995</v>
      </c>
      <c r="K61" s="62">
        <f t="shared" si="9"/>
        <v>-590292.64999999991</v>
      </c>
      <c r="L61" s="62">
        <f t="shared" si="9"/>
        <v>-582466.84999999986</v>
      </c>
      <c r="M61" s="73"/>
    </row>
    <row r="62" spans="1:13" ht="18" x14ac:dyDescent="0.6">
      <c r="A62" s="39"/>
      <c r="B62" s="5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DA3D0-D644-47C7-A875-AE511D64A513}">
  <sheetPr codeName="Foglio4"/>
  <dimension ref="A1:K410"/>
  <sheetViews>
    <sheetView workbookViewId="0">
      <pane ySplit="2" topLeftCell="A271" activePane="bottomLeft" state="frozen"/>
      <selection pane="bottomLeft" activeCell="B289" sqref="B289"/>
    </sheetView>
  </sheetViews>
  <sheetFormatPr defaultColWidth="9.17578125" defaultRowHeight="11.35" x14ac:dyDescent="0.35"/>
  <cols>
    <col min="1" max="1" width="14.703125" style="21" customWidth="1"/>
    <col min="2" max="2" width="24.29296875" style="21" customWidth="1"/>
    <col min="3" max="3" width="18.29296875" style="21" customWidth="1"/>
    <col min="4" max="4" width="7.52734375" style="21" customWidth="1"/>
    <col min="5" max="5" width="10.8203125" style="22" customWidth="1"/>
    <col min="6" max="6" width="13.17578125" style="21" customWidth="1"/>
    <col min="7" max="7" width="12.29296875" style="21" customWidth="1"/>
    <col min="8" max="8" width="11.703125" style="23" bestFit="1" customWidth="1"/>
    <col min="9" max="9" width="18.52734375" style="21" customWidth="1"/>
    <col min="10" max="10" width="9.29296875" style="21" bestFit="1" customWidth="1"/>
    <col min="11" max="16384" width="9.17578125" style="21"/>
  </cols>
  <sheetData>
    <row r="1" spans="1:9" x14ac:dyDescent="0.35">
      <c r="F1" s="22"/>
      <c r="G1" s="23"/>
    </row>
    <row r="2" spans="1:9" x14ac:dyDescent="0.35">
      <c r="A2" s="38" t="s">
        <v>122</v>
      </c>
      <c r="B2" s="38" t="s">
        <v>123</v>
      </c>
      <c r="C2" s="38" t="s">
        <v>124</v>
      </c>
      <c r="D2" s="38" t="s">
        <v>125</v>
      </c>
      <c r="E2" s="38" t="s">
        <v>126</v>
      </c>
      <c r="F2" s="38" t="s">
        <v>127</v>
      </c>
      <c r="G2" s="38" t="s">
        <v>128</v>
      </c>
      <c r="H2" s="38" t="s">
        <v>129</v>
      </c>
      <c r="I2" s="24"/>
    </row>
    <row r="3" spans="1:9" x14ac:dyDescent="0.35">
      <c r="A3" s="25" t="s">
        <v>131</v>
      </c>
      <c r="B3" s="25" t="s">
        <v>141</v>
      </c>
      <c r="C3" s="32" t="s">
        <v>142</v>
      </c>
      <c r="D3" s="25">
        <v>2019</v>
      </c>
      <c r="E3" s="26">
        <v>3</v>
      </c>
      <c r="F3" s="27">
        <v>43525</v>
      </c>
      <c r="G3" s="28"/>
      <c r="H3" s="29">
        <v>-196.8</v>
      </c>
      <c r="I3" s="30"/>
    </row>
    <row r="4" spans="1:9" x14ac:dyDescent="0.35">
      <c r="A4" s="25" t="s">
        <v>130</v>
      </c>
      <c r="B4" s="25" t="s">
        <v>130</v>
      </c>
      <c r="C4" s="25" t="s">
        <v>117</v>
      </c>
      <c r="D4" s="25">
        <v>2019</v>
      </c>
      <c r="E4" s="26">
        <v>3</v>
      </c>
      <c r="F4" s="27">
        <v>43527</v>
      </c>
      <c r="G4" s="29">
        <v>24800.400000000001</v>
      </c>
      <c r="H4" s="28"/>
      <c r="I4" s="30"/>
    </row>
    <row r="5" spans="1:9" x14ac:dyDescent="0.35">
      <c r="A5" s="25" t="s">
        <v>130</v>
      </c>
      <c r="B5" s="25" t="s">
        <v>130</v>
      </c>
      <c r="C5" s="25" t="s">
        <v>117</v>
      </c>
      <c r="D5" s="25">
        <v>2019</v>
      </c>
      <c r="E5" s="26">
        <v>3</v>
      </c>
      <c r="F5" s="27">
        <v>43527</v>
      </c>
      <c r="G5" s="29">
        <v>12000</v>
      </c>
      <c r="H5" s="28"/>
      <c r="I5" s="30"/>
    </row>
    <row r="6" spans="1:9" x14ac:dyDescent="0.35">
      <c r="A6" s="25" t="s">
        <v>130</v>
      </c>
      <c r="B6" s="25" t="s">
        <v>130</v>
      </c>
      <c r="C6" s="32" t="s">
        <v>153</v>
      </c>
      <c r="D6" s="25">
        <v>2019</v>
      </c>
      <c r="E6" s="26">
        <v>3</v>
      </c>
      <c r="F6" s="27">
        <v>43527</v>
      </c>
      <c r="G6" s="29">
        <v>132</v>
      </c>
      <c r="H6" s="28"/>
      <c r="I6" s="30"/>
    </row>
    <row r="7" spans="1:9" x14ac:dyDescent="0.35">
      <c r="A7" s="25" t="s">
        <v>149</v>
      </c>
      <c r="B7" s="25" t="s">
        <v>154</v>
      </c>
      <c r="C7" s="25" t="s">
        <v>155</v>
      </c>
      <c r="D7" s="25">
        <v>2019</v>
      </c>
      <c r="E7" s="26">
        <v>3</v>
      </c>
      <c r="F7" s="27">
        <v>43528</v>
      </c>
      <c r="G7" s="31"/>
      <c r="H7" s="29">
        <v>-4613.18</v>
      </c>
      <c r="I7" s="33"/>
    </row>
    <row r="8" spans="1:9" x14ac:dyDescent="0.35">
      <c r="A8" s="25" t="s">
        <v>146</v>
      </c>
      <c r="B8" s="25" t="s">
        <v>156</v>
      </c>
      <c r="C8" s="25" t="s">
        <v>142</v>
      </c>
      <c r="D8" s="25">
        <v>2019</v>
      </c>
      <c r="E8" s="26">
        <v>3</v>
      </c>
      <c r="F8" s="27">
        <v>43528</v>
      </c>
      <c r="G8" s="25"/>
      <c r="H8" s="29">
        <v>-2400</v>
      </c>
      <c r="I8" s="33"/>
    </row>
    <row r="9" spans="1:9" x14ac:dyDescent="0.35">
      <c r="A9" s="25" t="s">
        <v>131</v>
      </c>
      <c r="B9" s="25" t="s">
        <v>135</v>
      </c>
      <c r="C9" s="25" t="s">
        <v>134</v>
      </c>
      <c r="D9" s="25">
        <v>2019</v>
      </c>
      <c r="E9" s="26">
        <v>3</v>
      </c>
      <c r="F9" s="27">
        <v>43528</v>
      </c>
      <c r="G9" s="25"/>
      <c r="H9" s="29">
        <v>-361.02</v>
      </c>
      <c r="I9" s="33"/>
    </row>
    <row r="10" spans="1:9" x14ac:dyDescent="0.35">
      <c r="A10" s="25" t="s">
        <v>146</v>
      </c>
      <c r="B10" s="25" t="s">
        <v>156</v>
      </c>
      <c r="C10" s="25" t="s">
        <v>142</v>
      </c>
      <c r="D10" s="25">
        <v>2019</v>
      </c>
      <c r="E10" s="26">
        <v>3</v>
      </c>
      <c r="F10" s="27">
        <v>43528</v>
      </c>
      <c r="G10" s="25"/>
      <c r="H10" s="29">
        <v>-1800</v>
      </c>
      <c r="I10" s="33"/>
    </row>
    <row r="11" spans="1:9" x14ac:dyDescent="0.35">
      <c r="A11" s="25" t="s">
        <v>131</v>
      </c>
      <c r="B11" s="25" t="s">
        <v>132</v>
      </c>
      <c r="C11" s="25" t="s">
        <v>134</v>
      </c>
      <c r="D11" s="25">
        <v>2019</v>
      </c>
      <c r="E11" s="26">
        <v>3</v>
      </c>
      <c r="F11" s="27">
        <v>43528</v>
      </c>
      <c r="G11" s="25"/>
      <c r="H11" s="29">
        <v>-69</v>
      </c>
      <c r="I11" s="33"/>
    </row>
    <row r="12" spans="1:9" x14ac:dyDescent="0.35">
      <c r="A12" s="25" t="s">
        <v>146</v>
      </c>
      <c r="B12" s="25" t="s">
        <v>147</v>
      </c>
      <c r="C12" s="25" t="s">
        <v>134</v>
      </c>
      <c r="D12" s="25">
        <v>2019</v>
      </c>
      <c r="E12" s="26">
        <v>3</v>
      </c>
      <c r="F12" s="27">
        <v>43528</v>
      </c>
      <c r="G12" s="25"/>
      <c r="H12" s="29">
        <v>-4692</v>
      </c>
      <c r="I12" s="33"/>
    </row>
    <row r="13" spans="1:9" x14ac:dyDescent="0.35">
      <c r="A13" s="25" t="s">
        <v>131</v>
      </c>
      <c r="B13" s="25" t="s">
        <v>132</v>
      </c>
      <c r="C13" s="25" t="s">
        <v>134</v>
      </c>
      <c r="D13" s="25">
        <v>2019</v>
      </c>
      <c r="E13" s="26">
        <v>3</v>
      </c>
      <c r="F13" s="27">
        <v>43528</v>
      </c>
      <c r="G13" s="25"/>
      <c r="H13" s="29">
        <v>-174</v>
      </c>
      <c r="I13" s="33"/>
    </row>
    <row r="14" spans="1:9" x14ac:dyDescent="0.35">
      <c r="A14" s="25" t="s">
        <v>131</v>
      </c>
      <c r="B14" s="25" t="s">
        <v>132</v>
      </c>
      <c r="C14" s="25" t="s">
        <v>134</v>
      </c>
      <c r="D14" s="25">
        <v>2019</v>
      </c>
      <c r="E14" s="26">
        <v>3</v>
      </c>
      <c r="F14" s="27">
        <v>43528</v>
      </c>
      <c r="G14" s="25"/>
      <c r="H14" s="29">
        <v>-162</v>
      </c>
      <c r="I14" s="33"/>
    </row>
    <row r="15" spans="1:9" x14ac:dyDescent="0.35">
      <c r="A15" s="25" t="s">
        <v>131</v>
      </c>
      <c r="B15" s="25" t="s">
        <v>135</v>
      </c>
      <c r="C15" s="32" t="s">
        <v>148</v>
      </c>
      <c r="D15" s="25">
        <v>2019</v>
      </c>
      <c r="E15" s="26">
        <v>3</v>
      </c>
      <c r="F15" s="27">
        <v>43528</v>
      </c>
      <c r="G15" s="25"/>
      <c r="H15" s="29">
        <v>-912</v>
      </c>
      <c r="I15" s="33"/>
    </row>
    <row r="16" spans="1:9" x14ac:dyDescent="0.35">
      <c r="A16" s="25" t="s">
        <v>131</v>
      </c>
      <c r="B16" s="25" t="s">
        <v>132</v>
      </c>
      <c r="C16" s="32" t="s">
        <v>148</v>
      </c>
      <c r="D16" s="25">
        <v>2019</v>
      </c>
      <c r="E16" s="26">
        <v>3</v>
      </c>
      <c r="F16" s="27">
        <v>43528</v>
      </c>
      <c r="G16" s="25"/>
      <c r="H16" s="29">
        <v>-177</v>
      </c>
      <c r="I16" s="33"/>
    </row>
    <row r="17" spans="1:10" x14ac:dyDescent="0.35">
      <c r="A17" s="25" t="s">
        <v>131</v>
      </c>
      <c r="B17" s="25" t="s">
        <v>141</v>
      </c>
      <c r="C17" s="32" t="s">
        <v>148</v>
      </c>
      <c r="D17" s="25">
        <v>2019</v>
      </c>
      <c r="E17" s="26">
        <v>3</v>
      </c>
      <c r="F17" s="27">
        <v>43528</v>
      </c>
      <c r="G17" s="25"/>
      <c r="H17" s="29">
        <v>-702</v>
      </c>
      <c r="I17" s="33"/>
    </row>
    <row r="18" spans="1:10" x14ac:dyDescent="0.35">
      <c r="A18" s="25" t="s">
        <v>146</v>
      </c>
      <c r="B18" s="25" t="s">
        <v>156</v>
      </c>
      <c r="C18" s="32" t="s">
        <v>142</v>
      </c>
      <c r="D18" s="25">
        <v>2019</v>
      </c>
      <c r="E18" s="26">
        <v>3</v>
      </c>
      <c r="F18" s="27">
        <v>43528</v>
      </c>
      <c r="G18" s="25"/>
      <c r="H18" s="29">
        <v>-19660.03</v>
      </c>
      <c r="I18" s="33"/>
    </row>
    <row r="19" spans="1:10" x14ac:dyDescent="0.35">
      <c r="A19" s="25" t="s">
        <v>131</v>
      </c>
      <c r="B19" s="25" t="s">
        <v>135</v>
      </c>
      <c r="C19" s="25" t="s">
        <v>133</v>
      </c>
      <c r="D19" s="25">
        <v>2019</v>
      </c>
      <c r="E19" s="26">
        <v>3</v>
      </c>
      <c r="F19" s="27">
        <v>43528</v>
      </c>
      <c r="G19" s="25"/>
      <c r="H19" s="29">
        <v>-230</v>
      </c>
      <c r="I19" s="33"/>
    </row>
    <row r="20" spans="1:10" x14ac:dyDescent="0.35">
      <c r="A20" s="25" t="s">
        <v>146</v>
      </c>
      <c r="B20" s="25" t="s">
        <v>157</v>
      </c>
      <c r="C20" s="25" t="s">
        <v>142</v>
      </c>
      <c r="D20" s="25">
        <v>2019</v>
      </c>
      <c r="E20" s="26">
        <v>3</v>
      </c>
      <c r="F20" s="27">
        <v>43528</v>
      </c>
      <c r="G20" s="29"/>
      <c r="H20" s="29">
        <v>-96</v>
      </c>
      <c r="I20" s="33"/>
    </row>
    <row r="21" spans="1:10" x14ac:dyDescent="0.35">
      <c r="A21" s="25" t="s">
        <v>149</v>
      </c>
      <c r="B21" s="25" t="s">
        <v>154</v>
      </c>
      <c r="C21" s="32" t="s">
        <v>158</v>
      </c>
      <c r="D21" s="25">
        <v>2019</v>
      </c>
      <c r="E21" s="26">
        <v>3</v>
      </c>
      <c r="F21" s="27">
        <v>43528</v>
      </c>
      <c r="G21" s="29"/>
      <c r="H21" s="29">
        <v>-1580.4</v>
      </c>
      <c r="I21" s="33"/>
      <c r="J21" s="29"/>
    </row>
    <row r="22" spans="1:10" x14ac:dyDescent="0.35">
      <c r="A22" s="25" t="s">
        <v>131</v>
      </c>
      <c r="B22" s="25" t="s">
        <v>141</v>
      </c>
      <c r="C22" s="25" t="s">
        <v>159</v>
      </c>
      <c r="D22" s="25">
        <v>2019</v>
      </c>
      <c r="E22" s="26">
        <v>3</v>
      </c>
      <c r="F22" s="27">
        <v>43528</v>
      </c>
      <c r="G22" s="29"/>
      <c r="H22" s="29">
        <v>-100</v>
      </c>
      <c r="I22" s="33"/>
    </row>
    <row r="23" spans="1:10" x14ac:dyDescent="0.35">
      <c r="A23" s="25" t="s">
        <v>131</v>
      </c>
      <c r="B23" s="25" t="s">
        <v>136</v>
      </c>
      <c r="C23" s="25" t="s">
        <v>109</v>
      </c>
      <c r="D23" s="25">
        <v>2019</v>
      </c>
      <c r="E23" s="26">
        <v>3</v>
      </c>
      <c r="F23" s="27">
        <v>43528</v>
      </c>
      <c r="G23" s="29"/>
      <c r="H23" s="29">
        <v>-1.5</v>
      </c>
      <c r="I23" s="33"/>
    </row>
    <row r="24" spans="1:10" x14ac:dyDescent="0.35">
      <c r="A24" s="25" t="s">
        <v>131</v>
      </c>
      <c r="B24" s="25" t="s">
        <v>141</v>
      </c>
      <c r="C24" s="25" t="s">
        <v>145</v>
      </c>
      <c r="D24" s="25">
        <v>2019</v>
      </c>
      <c r="E24" s="26">
        <v>3</v>
      </c>
      <c r="F24" s="27">
        <v>43529</v>
      </c>
      <c r="G24" s="29"/>
      <c r="H24" s="29">
        <v>-228.79</v>
      </c>
      <c r="I24" s="33"/>
    </row>
    <row r="25" spans="1:10" x14ac:dyDescent="0.35">
      <c r="A25" s="25" t="s">
        <v>131</v>
      </c>
      <c r="B25" s="25" t="s">
        <v>132</v>
      </c>
      <c r="C25" s="25" t="s">
        <v>134</v>
      </c>
      <c r="D25" s="25">
        <v>2019</v>
      </c>
      <c r="E25" s="26">
        <v>3</v>
      </c>
      <c r="F25" s="27">
        <v>43529</v>
      </c>
      <c r="G25" s="29"/>
      <c r="H25" s="29">
        <v>-8000</v>
      </c>
      <c r="I25" s="34"/>
    </row>
    <row r="26" spans="1:10" x14ac:dyDescent="0.35">
      <c r="A26" s="25" t="s">
        <v>130</v>
      </c>
      <c r="B26" s="25" t="s">
        <v>130</v>
      </c>
      <c r="C26" s="25" t="s">
        <v>117</v>
      </c>
      <c r="D26" s="25">
        <v>2019</v>
      </c>
      <c r="E26" s="26">
        <v>3</v>
      </c>
      <c r="F26" s="27">
        <v>43533</v>
      </c>
      <c r="G26" s="29">
        <v>33000</v>
      </c>
      <c r="H26" s="29"/>
      <c r="I26" s="33"/>
    </row>
    <row r="27" spans="1:10" x14ac:dyDescent="0.35">
      <c r="A27" s="25" t="s">
        <v>146</v>
      </c>
      <c r="B27" s="25" t="s">
        <v>157</v>
      </c>
      <c r="C27" s="25" t="s">
        <v>142</v>
      </c>
      <c r="D27" s="25">
        <v>2019</v>
      </c>
      <c r="E27" s="26">
        <v>3</v>
      </c>
      <c r="F27" s="27">
        <v>43534</v>
      </c>
      <c r="G27" s="29"/>
      <c r="H27" s="29">
        <v>-118.2</v>
      </c>
      <c r="I27" s="33"/>
    </row>
    <row r="28" spans="1:10" x14ac:dyDescent="0.35">
      <c r="A28" s="25" t="s">
        <v>131</v>
      </c>
      <c r="B28" s="25" t="s">
        <v>141</v>
      </c>
      <c r="C28" s="25" t="s">
        <v>145</v>
      </c>
      <c r="D28" s="25">
        <v>2019</v>
      </c>
      <c r="E28" s="26">
        <v>3</v>
      </c>
      <c r="F28" s="27">
        <v>43534</v>
      </c>
      <c r="G28" s="29"/>
      <c r="H28" s="29">
        <v>-129.69999999999999</v>
      </c>
      <c r="I28" s="33"/>
    </row>
    <row r="29" spans="1:10" x14ac:dyDescent="0.35">
      <c r="A29" s="25" t="s">
        <v>131</v>
      </c>
      <c r="B29" s="25" t="s">
        <v>136</v>
      </c>
      <c r="C29" s="25" t="s">
        <v>109</v>
      </c>
      <c r="D29" s="25">
        <v>2019</v>
      </c>
      <c r="E29" s="26">
        <v>3</v>
      </c>
      <c r="F29" s="27">
        <v>43534</v>
      </c>
      <c r="G29" s="28"/>
      <c r="H29" s="29">
        <v>-3.52</v>
      </c>
      <c r="I29" s="33"/>
    </row>
    <row r="30" spans="1:10" ht="10.5" customHeight="1" x14ac:dyDescent="0.35">
      <c r="A30" s="25" t="s">
        <v>131</v>
      </c>
      <c r="B30" s="25" t="s">
        <v>135</v>
      </c>
      <c r="C30" s="25" t="s">
        <v>133</v>
      </c>
      <c r="D30" s="25">
        <v>2019</v>
      </c>
      <c r="E30" s="26">
        <v>3</v>
      </c>
      <c r="F30" s="27">
        <v>43536</v>
      </c>
      <c r="G30" s="29"/>
      <c r="H30" s="29">
        <v>-553.6</v>
      </c>
      <c r="I30" s="33"/>
    </row>
    <row r="31" spans="1:10" x14ac:dyDescent="0.35">
      <c r="A31" s="25" t="s">
        <v>146</v>
      </c>
      <c r="B31" s="25" t="s">
        <v>157</v>
      </c>
      <c r="C31" s="25" t="s">
        <v>134</v>
      </c>
      <c r="D31" s="25">
        <v>2019</v>
      </c>
      <c r="E31" s="26">
        <v>3</v>
      </c>
      <c r="F31" s="27">
        <v>43536</v>
      </c>
      <c r="G31" s="28"/>
      <c r="H31" s="29">
        <v>-681.6</v>
      </c>
      <c r="I31" s="33"/>
    </row>
    <row r="32" spans="1:10" x14ac:dyDescent="0.35">
      <c r="A32" s="25" t="s">
        <v>150</v>
      </c>
      <c r="B32" s="25" t="s">
        <v>151</v>
      </c>
      <c r="C32" s="25" t="s">
        <v>152</v>
      </c>
      <c r="D32" s="25">
        <v>2019</v>
      </c>
      <c r="E32" s="26">
        <v>3</v>
      </c>
      <c r="F32" s="27">
        <v>43536</v>
      </c>
      <c r="G32" s="28"/>
      <c r="H32" s="29">
        <v>-7845.6</v>
      </c>
      <c r="I32" s="33"/>
    </row>
    <row r="33" spans="1:9" x14ac:dyDescent="0.35">
      <c r="A33" s="25" t="s">
        <v>131</v>
      </c>
      <c r="B33" s="25" t="s">
        <v>141</v>
      </c>
      <c r="C33" s="25" t="s">
        <v>160</v>
      </c>
      <c r="D33" s="25">
        <v>2019</v>
      </c>
      <c r="E33" s="26">
        <v>3</v>
      </c>
      <c r="F33" s="27">
        <v>43536</v>
      </c>
      <c r="G33" s="28"/>
      <c r="H33" s="29">
        <v>-2586.3200000000002</v>
      </c>
      <c r="I33" s="33"/>
    </row>
    <row r="34" spans="1:9" x14ac:dyDescent="0.35">
      <c r="A34" s="25" t="s">
        <v>131</v>
      </c>
      <c r="B34" s="25" t="s">
        <v>141</v>
      </c>
      <c r="C34" s="25" t="s">
        <v>145</v>
      </c>
      <c r="D34" s="25">
        <v>2019</v>
      </c>
      <c r="E34" s="26">
        <v>3</v>
      </c>
      <c r="F34" s="27">
        <v>43536</v>
      </c>
      <c r="G34" s="28"/>
      <c r="H34" s="29">
        <v>-285.12</v>
      </c>
      <c r="I34" s="33"/>
    </row>
    <row r="35" spans="1:9" x14ac:dyDescent="0.35">
      <c r="A35" s="25" t="s">
        <v>131</v>
      </c>
      <c r="B35" s="25" t="s">
        <v>141</v>
      </c>
      <c r="C35" s="25" t="s">
        <v>145</v>
      </c>
      <c r="D35" s="25">
        <v>2019</v>
      </c>
      <c r="E35" s="26">
        <v>3</v>
      </c>
      <c r="F35" s="27">
        <v>43536</v>
      </c>
      <c r="G35" s="28"/>
      <c r="H35" s="29">
        <v>-941.52</v>
      </c>
      <c r="I35" s="33"/>
    </row>
    <row r="36" spans="1:9" x14ac:dyDescent="0.35">
      <c r="A36" s="25" t="s">
        <v>131</v>
      </c>
      <c r="B36" s="25" t="s">
        <v>136</v>
      </c>
      <c r="C36" s="25" t="s">
        <v>109</v>
      </c>
      <c r="D36" s="25">
        <v>2019</v>
      </c>
      <c r="E36" s="26">
        <v>3</v>
      </c>
      <c r="F36" s="27">
        <v>43536</v>
      </c>
      <c r="G36" s="28"/>
      <c r="H36" s="29">
        <v>-3</v>
      </c>
      <c r="I36" s="35"/>
    </row>
    <row r="37" spans="1:9" x14ac:dyDescent="0.35">
      <c r="A37" s="25" t="s">
        <v>131</v>
      </c>
      <c r="B37" s="25" t="s">
        <v>141</v>
      </c>
      <c r="C37" s="25" t="s">
        <v>145</v>
      </c>
      <c r="D37" s="25">
        <v>2019</v>
      </c>
      <c r="E37" s="26">
        <v>3</v>
      </c>
      <c r="F37" s="27">
        <v>43539</v>
      </c>
      <c r="G37" s="28"/>
      <c r="H37" s="29">
        <v>-48.68</v>
      </c>
      <c r="I37" s="35"/>
    </row>
    <row r="38" spans="1:9" x14ac:dyDescent="0.35">
      <c r="A38" s="25" t="s">
        <v>131</v>
      </c>
      <c r="B38" s="25" t="s">
        <v>141</v>
      </c>
      <c r="C38" s="25" t="s">
        <v>145</v>
      </c>
      <c r="D38" s="25">
        <v>2019</v>
      </c>
      <c r="E38" s="26">
        <v>3</v>
      </c>
      <c r="F38" s="27">
        <v>43539</v>
      </c>
      <c r="G38" s="28"/>
      <c r="H38" s="29">
        <v>-150.91</v>
      </c>
      <c r="I38" s="35"/>
    </row>
    <row r="39" spans="1:9" x14ac:dyDescent="0.35">
      <c r="A39" s="25" t="s">
        <v>150</v>
      </c>
      <c r="B39" s="25" t="s">
        <v>161</v>
      </c>
      <c r="C39" s="25" t="s">
        <v>162</v>
      </c>
      <c r="D39" s="25">
        <v>2019</v>
      </c>
      <c r="E39" s="26">
        <v>3</v>
      </c>
      <c r="F39" s="27">
        <v>43540</v>
      </c>
      <c r="G39" s="28"/>
      <c r="H39" s="29">
        <v>-50</v>
      </c>
      <c r="I39" s="35"/>
    </row>
    <row r="40" spans="1:9" x14ac:dyDescent="0.35">
      <c r="A40" s="25" t="s">
        <v>131</v>
      </c>
      <c r="B40" s="25" t="s">
        <v>136</v>
      </c>
      <c r="C40" s="25" t="s">
        <v>109</v>
      </c>
      <c r="D40" s="25">
        <v>2019</v>
      </c>
      <c r="E40" s="26">
        <v>3</v>
      </c>
      <c r="F40" s="27">
        <v>43540</v>
      </c>
      <c r="G40" s="28"/>
      <c r="H40" s="29">
        <v>-1.5</v>
      </c>
      <c r="I40" s="35"/>
    </row>
    <row r="41" spans="1:9" x14ac:dyDescent="0.35">
      <c r="A41" s="25" t="s">
        <v>137</v>
      </c>
      <c r="B41" s="25" t="s">
        <v>140</v>
      </c>
      <c r="C41" s="25" t="s">
        <v>139</v>
      </c>
      <c r="D41" s="25">
        <v>2019</v>
      </c>
      <c r="E41" s="26">
        <v>3</v>
      </c>
      <c r="F41" s="27">
        <v>43540</v>
      </c>
      <c r="G41" s="28"/>
      <c r="H41" s="29">
        <v>-309.87</v>
      </c>
    </row>
    <row r="42" spans="1:9" x14ac:dyDescent="0.35">
      <c r="A42" s="25" t="s">
        <v>137</v>
      </c>
      <c r="B42" s="25" t="s">
        <v>140</v>
      </c>
      <c r="C42" s="25" t="s">
        <v>139</v>
      </c>
      <c r="D42" s="25">
        <v>2019</v>
      </c>
      <c r="E42" s="26">
        <v>3</v>
      </c>
      <c r="F42" s="27">
        <v>43541</v>
      </c>
      <c r="G42" s="29"/>
      <c r="H42" s="29">
        <v>-128</v>
      </c>
    </row>
    <row r="43" spans="1:9" x14ac:dyDescent="0.35">
      <c r="A43" s="25" t="s">
        <v>131</v>
      </c>
      <c r="B43" s="25" t="s">
        <v>141</v>
      </c>
      <c r="C43" s="25" t="s">
        <v>145</v>
      </c>
      <c r="D43" s="25">
        <v>2019</v>
      </c>
      <c r="E43" s="26">
        <v>3</v>
      </c>
      <c r="F43" s="27">
        <v>43541</v>
      </c>
      <c r="G43" s="31"/>
      <c r="H43" s="29">
        <v>-1173.6600000000001</v>
      </c>
    </row>
    <row r="44" spans="1:9" x14ac:dyDescent="0.35">
      <c r="A44" s="25" t="s">
        <v>131</v>
      </c>
      <c r="B44" s="25" t="s">
        <v>141</v>
      </c>
      <c r="C44" s="25" t="s">
        <v>145</v>
      </c>
      <c r="D44" s="25">
        <v>2019</v>
      </c>
      <c r="E44" s="26">
        <v>3</v>
      </c>
      <c r="F44" s="27">
        <v>43541</v>
      </c>
      <c r="G44" s="28"/>
      <c r="H44" s="29">
        <v>-1336.61</v>
      </c>
    </row>
    <row r="45" spans="1:9" x14ac:dyDescent="0.35">
      <c r="A45" s="25" t="s">
        <v>131</v>
      </c>
      <c r="B45" s="25" t="s">
        <v>141</v>
      </c>
      <c r="C45" s="25" t="s">
        <v>158</v>
      </c>
      <c r="D45" s="25">
        <v>2019</v>
      </c>
      <c r="E45" s="26">
        <v>3</v>
      </c>
      <c r="F45" s="27">
        <v>43541</v>
      </c>
      <c r="G45" s="29"/>
      <c r="H45" s="29">
        <v>-122.5</v>
      </c>
      <c r="I45" s="33"/>
    </row>
    <row r="46" spans="1:9" x14ac:dyDescent="0.35">
      <c r="A46" s="25" t="s">
        <v>131</v>
      </c>
      <c r="B46" s="25" t="s">
        <v>163</v>
      </c>
      <c r="C46" s="25" t="s">
        <v>109</v>
      </c>
      <c r="D46" s="25">
        <v>2019</v>
      </c>
      <c r="E46" s="26">
        <v>3</v>
      </c>
      <c r="F46" s="27">
        <v>43542</v>
      </c>
      <c r="G46" s="31"/>
      <c r="H46" s="29">
        <v>-3</v>
      </c>
      <c r="I46" s="33"/>
    </row>
    <row r="47" spans="1:9" x14ac:dyDescent="0.35">
      <c r="A47" s="25" t="s">
        <v>131</v>
      </c>
      <c r="B47" s="25" t="s">
        <v>136</v>
      </c>
      <c r="C47" s="25" t="s">
        <v>109</v>
      </c>
      <c r="D47" s="25">
        <v>2019</v>
      </c>
      <c r="E47" s="26">
        <v>3</v>
      </c>
      <c r="F47" s="27">
        <v>43542</v>
      </c>
      <c r="G47" s="31"/>
      <c r="H47" s="29">
        <v>-500</v>
      </c>
      <c r="I47" s="33"/>
    </row>
    <row r="48" spans="1:9" x14ac:dyDescent="0.35">
      <c r="A48" s="25" t="s">
        <v>130</v>
      </c>
      <c r="B48" s="25" t="s">
        <v>130</v>
      </c>
      <c r="C48" s="25" t="s">
        <v>117</v>
      </c>
      <c r="D48" s="25">
        <v>2019</v>
      </c>
      <c r="E48" s="26">
        <v>3</v>
      </c>
      <c r="F48" s="27">
        <v>43543</v>
      </c>
      <c r="G48" s="29">
        <v>2052</v>
      </c>
      <c r="H48" s="29"/>
      <c r="I48" s="33"/>
    </row>
    <row r="49" spans="1:9" x14ac:dyDescent="0.35">
      <c r="A49" s="25" t="s">
        <v>150</v>
      </c>
      <c r="B49" s="25" t="s">
        <v>151</v>
      </c>
      <c r="C49" s="25" t="s">
        <v>152</v>
      </c>
      <c r="D49" s="25">
        <v>2019</v>
      </c>
      <c r="E49" s="26">
        <v>3</v>
      </c>
      <c r="F49" s="27">
        <v>43543</v>
      </c>
      <c r="G49" s="29"/>
      <c r="H49" s="29">
        <v>-5884.2</v>
      </c>
    </row>
    <row r="50" spans="1:9" x14ac:dyDescent="0.35">
      <c r="A50" s="25" t="s">
        <v>130</v>
      </c>
      <c r="B50" s="25" t="s">
        <v>130</v>
      </c>
      <c r="C50" s="25" t="s">
        <v>117</v>
      </c>
      <c r="D50" s="25">
        <v>2019</v>
      </c>
      <c r="E50" s="26">
        <v>3</v>
      </c>
      <c r="F50" s="27">
        <v>43548</v>
      </c>
      <c r="G50" s="29">
        <v>1150</v>
      </c>
      <c r="H50" s="29"/>
      <c r="I50" s="33"/>
    </row>
    <row r="51" spans="1:9" x14ac:dyDescent="0.35">
      <c r="A51" s="25" t="s">
        <v>131</v>
      </c>
      <c r="B51" s="25" t="s">
        <v>141</v>
      </c>
      <c r="C51" s="25" t="s">
        <v>145</v>
      </c>
      <c r="D51" s="25">
        <v>2019</v>
      </c>
      <c r="E51" s="26">
        <v>3</v>
      </c>
      <c r="F51" s="27">
        <v>43553</v>
      </c>
      <c r="G51" s="25"/>
      <c r="H51" s="29">
        <v>-455.95</v>
      </c>
    </row>
    <row r="52" spans="1:9" x14ac:dyDescent="0.35">
      <c r="A52" s="25" t="s">
        <v>131</v>
      </c>
      <c r="B52" s="25" t="s">
        <v>141</v>
      </c>
      <c r="C52" s="25" t="s">
        <v>145</v>
      </c>
      <c r="D52" s="25">
        <v>2019</v>
      </c>
      <c r="E52" s="26">
        <v>3</v>
      </c>
      <c r="F52" s="27">
        <v>43555</v>
      </c>
      <c r="G52" s="25"/>
      <c r="H52" s="28">
        <v>-253.8</v>
      </c>
      <c r="I52" s="33"/>
    </row>
    <row r="53" spans="1:9" x14ac:dyDescent="0.35">
      <c r="A53" s="25" t="s">
        <v>131</v>
      </c>
      <c r="B53" s="25" t="s">
        <v>136</v>
      </c>
      <c r="C53" s="25" t="s">
        <v>109</v>
      </c>
      <c r="D53" s="25">
        <v>2019</v>
      </c>
      <c r="E53" s="26">
        <v>3</v>
      </c>
      <c r="F53" s="27">
        <v>43555</v>
      </c>
      <c r="G53" s="25"/>
      <c r="H53" s="28">
        <v>-6.15</v>
      </c>
    </row>
    <row r="54" spans="1:9" x14ac:dyDescent="0.35">
      <c r="A54" s="25" t="s">
        <v>146</v>
      </c>
      <c r="B54" s="25" t="s">
        <v>157</v>
      </c>
      <c r="C54" s="25" t="s">
        <v>134</v>
      </c>
      <c r="D54" s="25">
        <v>2019</v>
      </c>
      <c r="E54" s="26">
        <v>3</v>
      </c>
      <c r="F54" s="27">
        <v>43555</v>
      </c>
      <c r="G54" s="25"/>
      <c r="H54" s="28">
        <v>-754.32</v>
      </c>
      <c r="I54" s="33"/>
    </row>
    <row r="55" spans="1:9" x14ac:dyDescent="0.35">
      <c r="A55" s="25" t="s">
        <v>146</v>
      </c>
      <c r="B55" s="25" t="s">
        <v>156</v>
      </c>
      <c r="C55" s="25" t="s">
        <v>142</v>
      </c>
      <c r="D55" s="25">
        <v>2019</v>
      </c>
      <c r="E55" s="26">
        <v>3</v>
      </c>
      <c r="F55" s="27">
        <v>43555</v>
      </c>
      <c r="G55" s="25"/>
      <c r="H55" s="28">
        <v>-180</v>
      </c>
      <c r="I55" s="33"/>
    </row>
    <row r="56" spans="1:9" x14ac:dyDescent="0.35">
      <c r="A56" s="25" t="s">
        <v>146</v>
      </c>
      <c r="B56" s="25" t="s">
        <v>147</v>
      </c>
      <c r="C56" s="25" t="s">
        <v>134</v>
      </c>
      <c r="D56" s="25">
        <v>2019</v>
      </c>
      <c r="E56" s="26">
        <v>3</v>
      </c>
      <c r="F56" s="27">
        <v>43555</v>
      </c>
      <c r="G56" s="25"/>
      <c r="H56" s="28">
        <v>-4692</v>
      </c>
      <c r="I56" s="33"/>
    </row>
    <row r="57" spans="1:9" x14ac:dyDescent="0.35">
      <c r="A57" s="25" t="s">
        <v>146</v>
      </c>
      <c r="B57" s="25" t="s">
        <v>156</v>
      </c>
      <c r="C57" s="25" t="s">
        <v>142</v>
      </c>
      <c r="D57" s="25">
        <v>2019</v>
      </c>
      <c r="E57" s="26">
        <v>3</v>
      </c>
      <c r="F57" s="27">
        <v>43555</v>
      </c>
      <c r="G57" s="25"/>
      <c r="H57" s="28">
        <v>-3000</v>
      </c>
      <c r="I57" s="33"/>
    </row>
    <row r="58" spans="1:9" x14ac:dyDescent="0.35">
      <c r="A58" s="25" t="s">
        <v>149</v>
      </c>
      <c r="B58" s="25" t="s">
        <v>164</v>
      </c>
      <c r="C58" s="25" t="s">
        <v>134</v>
      </c>
      <c r="D58" s="25">
        <v>2019</v>
      </c>
      <c r="E58" s="26">
        <v>3</v>
      </c>
      <c r="F58" s="27">
        <v>43555</v>
      </c>
      <c r="G58" s="25"/>
      <c r="H58" s="28">
        <v>-190.43</v>
      </c>
      <c r="I58" s="33"/>
    </row>
    <row r="59" spans="1:9" x14ac:dyDescent="0.35">
      <c r="A59" s="25" t="s">
        <v>149</v>
      </c>
      <c r="B59" s="25" t="s">
        <v>164</v>
      </c>
      <c r="C59" s="25" t="s">
        <v>134</v>
      </c>
      <c r="D59" s="25">
        <v>2019</v>
      </c>
      <c r="E59" s="26">
        <v>3</v>
      </c>
      <c r="F59" s="27">
        <v>43555</v>
      </c>
      <c r="G59" s="25"/>
      <c r="H59" s="28">
        <v>-38.090000000000003</v>
      </c>
      <c r="I59" s="33"/>
    </row>
    <row r="60" spans="1:9" ht="10.5" customHeight="1" x14ac:dyDescent="0.35">
      <c r="A60" s="25" t="s">
        <v>146</v>
      </c>
      <c r="B60" s="25" t="s">
        <v>147</v>
      </c>
      <c r="C60" s="25" t="s">
        <v>134</v>
      </c>
      <c r="D60" s="25">
        <v>2019</v>
      </c>
      <c r="E60" s="26">
        <v>3</v>
      </c>
      <c r="F60" s="27">
        <v>43555</v>
      </c>
      <c r="G60" s="25"/>
      <c r="H60" s="28">
        <v>-1251.3699999999999</v>
      </c>
      <c r="I60" s="33"/>
    </row>
    <row r="61" spans="1:9" x14ac:dyDescent="0.35">
      <c r="A61" s="25" t="s">
        <v>131</v>
      </c>
      <c r="B61" s="25" t="s">
        <v>135</v>
      </c>
      <c r="C61" s="32" t="s">
        <v>148</v>
      </c>
      <c r="D61" s="25">
        <v>2019</v>
      </c>
      <c r="E61" s="26">
        <v>3</v>
      </c>
      <c r="F61" s="27">
        <v>43555</v>
      </c>
      <c r="G61" s="25"/>
      <c r="H61" s="28">
        <v>-912</v>
      </c>
      <c r="I61" s="33"/>
    </row>
    <row r="62" spans="1:9" x14ac:dyDescent="0.35">
      <c r="A62" s="25" t="s">
        <v>131</v>
      </c>
      <c r="B62" s="25" t="s">
        <v>132</v>
      </c>
      <c r="C62" s="32" t="s">
        <v>148</v>
      </c>
      <c r="D62" s="25">
        <v>2019</v>
      </c>
      <c r="E62" s="26">
        <v>3</v>
      </c>
      <c r="F62" s="27">
        <v>43555</v>
      </c>
      <c r="G62" s="25"/>
      <c r="H62" s="28">
        <v>-177</v>
      </c>
      <c r="I62" s="33"/>
    </row>
    <row r="63" spans="1:9" x14ac:dyDescent="0.35">
      <c r="A63" s="25" t="s">
        <v>131</v>
      </c>
      <c r="B63" s="25" t="s">
        <v>141</v>
      </c>
      <c r="C63" s="32" t="s">
        <v>158</v>
      </c>
      <c r="D63" s="25">
        <v>2019</v>
      </c>
      <c r="E63" s="26">
        <v>3</v>
      </c>
      <c r="F63" s="27">
        <v>43555</v>
      </c>
      <c r="G63" s="25"/>
      <c r="H63" s="28">
        <v>-120</v>
      </c>
      <c r="I63" s="33"/>
    </row>
    <row r="64" spans="1:9" x14ac:dyDescent="0.35">
      <c r="A64" s="25" t="s">
        <v>131</v>
      </c>
      <c r="B64" s="25" t="s">
        <v>141</v>
      </c>
      <c r="C64" s="32" t="s">
        <v>158</v>
      </c>
      <c r="D64" s="25">
        <v>2019</v>
      </c>
      <c r="E64" s="26">
        <v>3</v>
      </c>
      <c r="F64" s="27">
        <v>43555</v>
      </c>
      <c r="G64" s="25"/>
      <c r="H64" s="28">
        <v>-144</v>
      </c>
      <c r="I64" s="33"/>
    </row>
    <row r="65" spans="1:9" x14ac:dyDescent="0.35">
      <c r="A65" s="25" t="s">
        <v>146</v>
      </c>
      <c r="B65" s="25" t="s">
        <v>157</v>
      </c>
      <c r="C65" s="32" t="s">
        <v>142</v>
      </c>
      <c r="D65" s="25">
        <v>2019</v>
      </c>
      <c r="E65" s="26">
        <v>3</v>
      </c>
      <c r="F65" s="27">
        <v>43555</v>
      </c>
      <c r="G65" s="25"/>
      <c r="H65" s="28">
        <v>-36.26</v>
      </c>
      <c r="I65" s="33"/>
    </row>
    <row r="66" spans="1:9" x14ac:dyDescent="0.35">
      <c r="A66" s="25" t="s">
        <v>146</v>
      </c>
      <c r="B66" s="25" t="s">
        <v>147</v>
      </c>
      <c r="C66" s="32" t="s">
        <v>134</v>
      </c>
      <c r="D66" s="25">
        <v>2019</v>
      </c>
      <c r="E66" s="26">
        <v>3</v>
      </c>
      <c r="F66" s="27">
        <v>43555</v>
      </c>
      <c r="G66" s="25"/>
      <c r="H66" s="28">
        <v>-1560</v>
      </c>
      <c r="I66" s="33"/>
    </row>
    <row r="67" spans="1:9" x14ac:dyDescent="0.35">
      <c r="A67" s="25" t="s">
        <v>131</v>
      </c>
      <c r="B67" s="25" t="s">
        <v>141</v>
      </c>
      <c r="C67" s="32" t="s">
        <v>148</v>
      </c>
      <c r="D67" s="25">
        <v>2019</v>
      </c>
      <c r="E67" s="26">
        <v>3</v>
      </c>
      <c r="F67" s="27">
        <v>43555</v>
      </c>
      <c r="G67" s="25"/>
      <c r="H67" s="28">
        <v>-702</v>
      </c>
      <c r="I67" s="33"/>
    </row>
    <row r="68" spans="1:9" x14ac:dyDescent="0.35">
      <c r="A68" s="25" t="s">
        <v>131</v>
      </c>
      <c r="B68" s="25" t="s">
        <v>141</v>
      </c>
      <c r="C68" s="32" t="s">
        <v>133</v>
      </c>
      <c r="D68" s="25">
        <v>2019</v>
      </c>
      <c r="E68" s="26">
        <v>3</v>
      </c>
      <c r="F68" s="27">
        <v>43555</v>
      </c>
      <c r="G68" s="25"/>
      <c r="H68" s="28">
        <v>-19660.03</v>
      </c>
      <c r="I68" s="33"/>
    </row>
    <row r="69" spans="1:9" x14ac:dyDescent="0.35">
      <c r="A69" s="25" t="s">
        <v>146</v>
      </c>
      <c r="B69" s="25" t="s">
        <v>156</v>
      </c>
      <c r="C69" s="32" t="s">
        <v>142</v>
      </c>
      <c r="D69" s="25">
        <v>2019</v>
      </c>
      <c r="E69" s="26">
        <v>3</v>
      </c>
      <c r="F69" s="27">
        <v>43555</v>
      </c>
      <c r="G69" s="25"/>
      <c r="H69" s="28">
        <v>-5913.41</v>
      </c>
      <c r="I69" s="33"/>
    </row>
    <row r="70" spans="1:9" x14ac:dyDescent="0.35">
      <c r="A70" s="25" t="s">
        <v>146</v>
      </c>
      <c r="B70" s="25" t="s">
        <v>156</v>
      </c>
      <c r="C70" s="32" t="s">
        <v>142</v>
      </c>
      <c r="D70" s="25">
        <v>2019</v>
      </c>
      <c r="E70" s="26">
        <v>3</v>
      </c>
      <c r="F70" s="27">
        <v>43555</v>
      </c>
      <c r="G70" s="25"/>
      <c r="H70" s="28">
        <v>-2638.8</v>
      </c>
      <c r="I70" s="33"/>
    </row>
    <row r="71" spans="1:9" x14ac:dyDescent="0.35">
      <c r="A71" s="25" t="s">
        <v>146</v>
      </c>
      <c r="B71" s="25" t="s">
        <v>156</v>
      </c>
      <c r="C71" s="32" t="s">
        <v>142</v>
      </c>
      <c r="D71" s="25">
        <v>2019</v>
      </c>
      <c r="E71" s="26">
        <v>3</v>
      </c>
      <c r="F71" s="27">
        <v>43555</v>
      </c>
      <c r="G71" s="25"/>
      <c r="H71" s="28">
        <v>-1257.5999999999999</v>
      </c>
      <c r="I71" s="33"/>
    </row>
    <row r="72" spans="1:9" x14ac:dyDescent="0.35">
      <c r="A72" s="25" t="s">
        <v>146</v>
      </c>
      <c r="B72" s="25" t="s">
        <v>157</v>
      </c>
      <c r="C72" s="32" t="s">
        <v>142</v>
      </c>
      <c r="D72" s="25">
        <v>2019</v>
      </c>
      <c r="E72" s="26">
        <v>3</v>
      </c>
      <c r="F72" s="27">
        <v>43555</v>
      </c>
      <c r="G72" s="25"/>
      <c r="H72" s="28">
        <v>-3158.88</v>
      </c>
      <c r="I72" s="33"/>
    </row>
    <row r="73" spans="1:9" x14ac:dyDescent="0.35">
      <c r="A73" s="25" t="s">
        <v>149</v>
      </c>
      <c r="B73" s="25" t="s">
        <v>164</v>
      </c>
      <c r="C73" s="32" t="s">
        <v>134</v>
      </c>
      <c r="D73" s="25">
        <v>2019</v>
      </c>
      <c r="E73" s="26">
        <v>3</v>
      </c>
      <c r="F73" s="27">
        <v>43555</v>
      </c>
      <c r="G73" s="25"/>
      <c r="H73" s="28">
        <v>-289.37</v>
      </c>
      <c r="I73" s="33"/>
    </row>
    <row r="74" spans="1:9" x14ac:dyDescent="0.35">
      <c r="A74" s="25" t="s">
        <v>131</v>
      </c>
      <c r="B74" s="25" t="s">
        <v>135</v>
      </c>
      <c r="C74" s="32" t="s">
        <v>134</v>
      </c>
      <c r="D74" s="25">
        <v>2019</v>
      </c>
      <c r="E74" s="26">
        <v>3</v>
      </c>
      <c r="F74" s="27">
        <v>43555</v>
      </c>
      <c r="G74" s="25"/>
      <c r="H74" s="28">
        <v>-375.31</v>
      </c>
      <c r="I74" s="33"/>
    </row>
    <row r="75" spans="1:9" x14ac:dyDescent="0.35">
      <c r="A75" s="25" t="s">
        <v>146</v>
      </c>
      <c r="B75" s="25" t="s">
        <v>157</v>
      </c>
      <c r="C75" s="32" t="s">
        <v>142</v>
      </c>
      <c r="D75" s="25">
        <v>2019</v>
      </c>
      <c r="E75" s="26">
        <v>3</v>
      </c>
      <c r="F75" s="27">
        <v>43555</v>
      </c>
      <c r="G75" s="25"/>
      <c r="H75" s="28">
        <v>-303</v>
      </c>
      <c r="I75" s="33"/>
    </row>
    <row r="76" spans="1:9" x14ac:dyDescent="0.35">
      <c r="A76" s="25" t="s">
        <v>146</v>
      </c>
      <c r="B76" s="25" t="s">
        <v>156</v>
      </c>
      <c r="C76" s="25" t="s">
        <v>142</v>
      </c>
      <c r="D76" s="25">
        <v>2019</v>
      </c>
      <c r="E76" s="26">
        <v>3</v>
      </c>
      <c r="F76" s="27">
        <v>43555</v>
      </c>
      <c r="G76" s="25"/>
      <c r="H76" s="28">
        <v>-900</v>
      </c>
      <c r="I76" s="33"/>
    </row>
    <row r="77" spans="1:9" x14ac:dyDescent="0.35">
      <c r="A77" s="25" t="s">
        <v>131</v>
      </c>
      <c r="B77" s="25" t="s">
        <v>132</v>
      </c>
      <c r="C77" s="25" t="s">
        <v>134</v>
      </c>
      <c r="D77" s="25">
        <v>2019</v>
      </c>
      <c r="E77" s="26">
        <v>3</v>
      </c>
      <c r="F77" s="27">
        <v>43555</v>
      </c>
      <c r="G77" s="25"/>
      <c r="H77" s="28">
        <v>-144.07</v>
      </c>
      <c r="I77" s="33"/>
    </row>
    <row r="78" spans="1:9" x14ac:dyDescent="0.35">
      <c r="A78" s="25" t="s">
        <v>131</v>
      </c>
      <c r="B78" s="25" t="s">
        <v>136</v>
      </c>
      <c r="C78" s="25" t="s">
        <v>133</v>
      </c>
      <c r="D78" s="25">
        <v>2019</v>
      </c>
      <c r="E78" s="26">
        <v>3</v>
      </c>
      <c r="F78" s="27">
        <v>43555</v>
      </c>
      <c r="G78" s="25"/>
      <c r="H78" s="28">
        <v>-990</v>
      </c>
      <c r="I78" s="33"/>
    </row>
    <row r="79" spans="1:9" x14ac:dyDescent="0.35">
      <c r="A79" s="25" t="s">
        <v>131</v>
      </c>
      <c r="B79" s="25" t="s">
        <v>135</v>
      </c>
      <c r="C79" s="32" t="s">
        <v>133</v>
      </c>
      <c r="D79" s="25">
        <v>2019</v>
      </c>
      <c r="E79" s="26">
        <v>3</v>
      </c>
      <c r="F79" s="27">
        <v>43555</v>
      </c>
      <c r="G79" s="25"/>
      <c r="H79" s="28">
        <v>-1177.5999999999999</v>
      </c>
      <c r="I79" s="33"/>
    </row>
    <row r="80" spans="1:9" x14ac:dyDescent="0.35">
      <c r="A80" s="25" t="s">
        <v>131</v>
      </c>
      <c r="B80" s="25" t="s">
        <v>141</v>
      </c>
      <c r="C80" s="32" t="s">
        <v>148</v>
      </c>
      <c r="D80" s="25">
        <v>2019</v>
      </c>
      <c r="E80" s="26">
        <v>3</v>
      </c>
      <c r="F80" s="27">
        <v>43555</v>
      </c>
      <c r="G80" s="25"/>
      <c r="H80" s="28">
        <v>-2666.4</v>
      </c>
      <c r="I80" s="33"/>
    </row>
    <row r="81" spans="1:9" x14ac:dyDescent="0.35">
      <c r="A81" s="25" t="s">
        <v>131</v>
      </c>
      <c r="B81" s="25" t="s">
        <v>141</v>
      </c>
      <c r="C81" s="32" t="s">
        <v>159</v>
      </c>
      <c r="D81" s="25">
        <v>2019</v>
      </c>
      <c r="E81" s="26">
        <v>3</v>
      </c>
      <c r="F81" s="27">
        <v>43555</v>
      </c>
      <c r="G81" s="25"/>
      <c r="H81" s="28">
        <v>-396</v>
      </c>
      <c r="I81" s="33"/>
    </row>
    <row r="82" spans="1:9" x14ac:dyDescent="0.35">
      <c r="A82" s="25" t="s">
        <v>149</v>
      </c>
      <c r="B82" s="25" t="s">
        <v>154</v>
      </c>
      <c r="C82" s="25" t="s">
        <v>158</v>
      </c>
      <c r="D82" s="25">
        <v>2019</v>
      </c>
      <c r="E82" s="26">
        <v>3</v>
      </c>
      <c r="F82" s="27">
        <v>43555</v>
      </c>
      <c r="G82" s="29"/>
      <c r="H82" s="28">
        <v>-2400</v>
      </c>
      <c r="I82" s="33"/>
    </row>
    <row r="83" spans="1:9" x14ac:dyDescent="0.35">
      <c r="A83" s="25" t="s">
        <v>149</v>
      </c>
      <c r="B83" s="25" t="s">
        <v>164</v>
      </c>
      <c r="C83" s="25" t="s">
        <v>134</v>
      </c>
      <c r="D83" s="25">
        <v>2019</v>
      </c>
      <c r="E83" s="26">
        <v>3</v>
      </c>
      <c r="F83" s="27">
        <v>43555</v>
      </c>
      <c r="G83" s="29"/>
      <c r="H83" s="28">
        <v>-353.02</v>
      </c>
      <c r="I83" s="33"/>
    </row>
    <row r="84" spans="1:9" x14ac:dyDescent="0.35">
      <c r="A84" s="25" t="s">
        <v>149</v>
      </c>
      <c r="B84" s="25" t="s">
        <v>164</v>
      </c>
      <c r="C84" s="25" t="s">
        <v>134</v>
      </c>
      <c r="D84" s="25">
        <v>2019</v>
      </c>
      <c r="E84" s="26">
        <v>3</v>
      </c>
      <c r="F84" s="27">
        <v>43555</v>
      </c>
      <c r="G84" s="29"/>
      <c r="H84" s="28">
        <v>-150.72</v>
      </c>
      <c r="I84" s="33"/>
    </row>
    <row r="85" spans="1:9" x14ac:dyDescent="0.35">
      <c r="A85" s="25" t="s">
        <v>149</v>
      </c>
      <c r="B85" s="25" t="s">
        <v>164</v>
      </c>
      <c r="C85" s="25" t="s">
        <v>134</v>
      </c>
      <c r="D85" s="25">
        <v>2019</v>
      </c>
      <c r="E85" s="26">
        <v>3</v>
      </c>
      <c r="F85" s="27">
        <v>43555</v>
      </c>
      <c r="G85" s="29"/>
      <c r="H85" s="28">
        <v>-51.6</v>
      </c>
      <c r="I85" s="33"/>
    </row>
    <row r="86" spans="1:9" x14ac:dyDescent="0.35">
      <c r="A86" s="25" t="s">
        <v>131</v>
      </c>
      <c r="B86" s="25" t="s">
        <v>141</v>
      </c>
      <c r="C86" s="25" t="s">
        <v>165</v>
      </c>
      <c r="D86" s="25">
        <v>2019</v>
      </c>
      <c r="E86" s="26">
        <v>3</v>
      </c>
      <c r="F86" s="27">
        <v>43555</v>
      </c>
      <c r="G86" s="29"/>
      <c r="H86" s="28">
        <v>-774</v>
      </c>
      <c r="I86" s="33"/>
    </row>
    <row r="87" spans="1:9" x14ac:dyDescent="0.35">
      <c r="A87" s="25" t="s">
        <v>131</v>
      </c>
      <c r="B87" s="25" t="s">
        <v>163</v>
      </c>
      <c r="C87" s="25" t="s">
        <v>109</v>
      </c>
      <c r="D87" s="25">
        <v>2019</v>
      </c>
      <c r="E87" s="26">
        <v>3</v>
      </c>
      <c r="F87" s="27">
        <v>43555</v>
      </c>
      <c r="G87" s="29"/>
      <c r="H87" s="28">
        <v>-1.5</v>
      </c>
      <c r="I87" s="33"/>
    </row>
    <row r="88" spans="1:9" x14ac:dyDescent="0.35">
      <c r="A88" s="25" t="s">
        <v>131</v>
      </c>
      <c r="B88" s="25" t="s">
        <v>141</v>
      </c>
      <c r="C88" s="25" t="s">
        <v>159</v>
      </c>
      <c r="D88" s="25">
        <v>2019</v>
      </c>
      <c r="E88" s="26">
        <v>3</v>
      </c>
      <c r="F88" s="27">
        <v>43555</v>
      </c>
      <c r="G88" s="29"/>
      <c r="H88" s="28">
        <v>-317.7</v>
      </c>
      <c r="I88" s="33"/>
    </row>
    <row r="89" spans="1:9" x14ac:dyDescent="0.35">
      <c r="A89" s="25" t="s">
        <v>130</v>
      </c>
      <c r="B89" s="25" t="s">
        <v>130</v>
      </c>
      <c r="C89" s="25" t="s">
        <v>144</v>
      </c>
      <c r="D89" s="25">
        <v>2019</v>
      </c>
      <c r="E89" s="26">
        <v>3</v>
      </c>
      <c r="F89" s="27">
        <v>43555</v>
      </c>
      <c r="G89" s="25"/>
      <c r="H89" s="28"/>
      <c r="I89" s="33"/>
    </row>
    <row r="90" spans="1:9" x14ac:dyDescent="0.35">
      <c r="A90" s="25" t="s">
        <v>131</v>
      </c>
      <c r="B90" s="25" t="s">
        <v>141</v>
      </c>
      <c r="C90" s="25" t="s">
        <v>165</v>
      </c>
      <c r="D90" s="25">
        <v>2019</v>
      </c>
      <c r="E90" s="26">
        <v>4</v>
      </c>
      <c r="F90" s="27">
        <v>43561</v>
      </c>
      <c r="G90" s="29"/>
      <c r="H90" s="29">
        <v>-180</v>
      </c>
      <c r="I90" s="33"/>
    </row>
    <row r="91" spans="1:9" x14ac:dyDescent="0.35">
      <c r="A91" s="25" t="s">
        <v>131</v>
      </c>
      <c r="B91" s="25" t="s">
        <v>163</v>
      </c>
      <c r="C91" s="25" t="s">
        <v>109</v>
      </c>
      <c r="D91" s="25">
        <v>2019</v>
      </c>
      <c r="E91" s="26">
        <v>4</v>
      </c>
      <c r="F91" s="27">
        <v>43561</v>
      </c>
      <c r="G91" s="29"/>
      <c r="H91" s="29">
        <v>-1.5</v>
      </c>
      <c r="I91" s="33"/>
    </row>
    <row r="92" spans="1:9" x14ac:dyDescent="0.35">
      <c r="A92" s="25" t="s">
        <v>131</v>
      </c>
      <c r="B92" s="25" t="s">
        <v>141</v>
      </c>
      <c r="C92" s="25" t="s">
        <v>145</v>
      </c>
      <c r="D92" s="25">
        <v>2019</v>
      </c>
      <c r="E92" s="26">
        <v>4</v>
      </c>
      <c r="F92" s="27">
        <v>43561</v>
      </c>
      <c r="G92" s="29"/>
      <c r="H92" s="29">
        <v>-4336.82</v>
      </c>
    </row>
    <row r="93" spans="1:9" x14ac:dyDescent="0.35">
      <c r="A93" s="25" t="s">
        <v>131</v>
      </c>
      <c r="B93" s="25" t="s">
        <v>132</v>
      </c>
      <c r="C93" s="25" t="s">
        <v>134</v>
      </c>
      <c r="D93" s="25">
        <v>2019</v>
      </c>
      <c r="E93" s="26">
        <v>4</v>
      </c>
      <c r="F93" s="27">
        <v>43561</v>
      </c>
      <c r="G93" s="25"/>
      <c r="H93" s="29">
        <v>-8000</v>
      </c>
    </row>
    <row r="94" spans="1:9" x14ac:dyDescent="0.35">
      <c r="A94" s="25" t="s">
        <v>131</v>
      </c>
      <c r="B94" s="25" t="s">
        <v>136</v>
      </c>
      <c r="C94" s="25" t="s">
        <v>109</v>
      </c>
      <c r="D94" s="25">
        <v>2019</v>
      </c>
      <c r="E94" s="26">
        <v>4</v>
      </c>
      <c r="F94" s="27">
        <v>43562</v>
      </c>
      <c r="G94" s="29"/>
      <c r="H94" s="29">
        <v>-375</v>
      </c>
    </row>
    <row r="95" spans="1:9" x14ac:dyDescent="0.35">
      <c r="A95" s="25" t="s">
        <v>131</v>
      </c>
      <c r="B95" s="25" t="s">
        <v>136</v>
      </c>
      <c r="C95" s="25" t="s">
        <v>109</v>
      </c>
      <c r="D95" s="25">
        <v>2019</v>
      </c>
      <c r="E95" s="26">
        <v>4</v>
      </c>
      <c r="F95" s="27">
        <v>43562</v>
      </c>
      <c r="G95" s="29"/>
      <c r="H95" s="29">
        <v>-107.89</v>
      </c>
    </row>
    <row r="96" spans="1:9" x14ac:dyDescent="0.35">
      <c r="A96" s="25" t="s">
        <v>130</v>
      </c>
      <c r="B96" s="25" t="s">
        <v>130</v>
      </c>
      <c r="C96" s="25" t="s">
        <v>117</v>
      </c>
      <c r="D96" s="25">
        <v>2019</v>
      </c>
      <c r="E96" s="26">
        <v>4</v>
      </c>
      <c r="F96" s="27">
        <v>43565</v>
      </c>
      <c r="G96" s="29">
        <v>1440</v>
      </c>
      <c r="H96" s="29"/>
      <c r="I96" s="33"/>
    </row>
    <row r="97" spans="1:9" x14ac:dyDescent="0.35">
      <c r="A97" s="25" t="s">
        <v>131</v>
      </c>
      <c r="B97" s="25" t="s">
        <v>141</v>
      </c>
      <c r="C97" s="25" t="s">
        <v>145</v>
      </c>
      <c r="D97" s="25">
        <v>2019</v>
      </c>
      <c r="E97" s="26">
        <v>4</v>
      </c>
      <c r="F97" s="27">
        <v>43567</v>
      </c>
      <c r="G97" s="29"/>
      <c r="H97" s="29">
        <v>-61.86</v>
      </c>
    </row>
    <row r="98" spans="1:9" x14ac:dyDescent="0.35">
      <c r="A98" s="25" t="s">
        <v>150</v>
      </c>
      <c r="B98" s="25" t="s">
        <v>151</v>
      </c>
      <c r="C98" s="25" t="s">
        <v>152</v>
      </c>
      <c r="D98" s="25">
        <v>2019</v>
      </c>
      <c r="E98" s="26">
        <v>4</v>
      </c>
      <c r="F98" s="27">
        <v>43563</v>
      </c>
      <c r="G98" s="29"/>
      <c r="H98" s="29">
        <v>-5884.2</v>
      </c>
      <c r="I98" s="33"/>
    </row>
    <row r="99" spans="1:9" x14ac:dyDescent="0.35">
      <c r="A99" s="25" t="s">
        <v>131</v>
      </c>
      <c r="B99" s="25" t="s">
        <v>141</v>
      </c>
      <c r="C99" s="25" t="s">
        <v>145</v>
      </c>
      <c r="D99" s="25">
        <v>2019</v>
      </c>
      <c r="E99" s="26">
        <v>4</v>
      </c>
      <c r="F99" s="27">
        <v>43565</v>
      </c>
      <c r="G99" s="29"/>
      <c r="H99" s="28">
        <v>-491.38</v>
      </c>
      <c r="I99" s="33"/>
    </row>
    <row r="100" spans="1:9" x14ac:dyDescent="0.35">
      <c r="A100" s="25" t="s">
        <v>150</v>
      </c>
      <c r="B100" s="25" t="s">
        <v>151</v>
      </c>
      <c r="C100" s="25" t="s">
        <v>148</v>
      </c>
      <c r="D100" s="25">
        <v>2019</v>
      </c>
      <c r="E100" s="26">
        <v>4</v>
      </c>
      <c r="F100" s="27">
        <v>43565</v>
      </c>
      <c r="G100" s="29"/>
      <c r="H100" s="28">
        <v>-1500</v>
      </c>
      <c r="I100" s="33"/>
    </row>
    <row r="101" spans="1:9" x14ac:dyDescent="0.35">
      <c r="A101" s="25" t="s">
        <v>131</v>
      </c>
      <c r="B101" s="25" t="s">
        <v>141</v>
      </c>
      <c r="C101" s="25" t="s">
        <v>145</v>
      </c>
      <c r="D101" s="25">
        <v>2019</v>
      </c>
      <c r="E101" s="26">
        <v>4</v>
      </c>
      <c r="F101" s="27">
        <v>43565</v>
      </c>
      <c r="G101" s="29"/>
      <c r="H101" s="28">
        <v>-3191.77</v>
      </c>
      <c r="I101" s="33"/>
    </row>
    <row r="102" spans="1:9" x14ac:dyDescent="0.35">
      <c r="A102" s="25" t="s">
        <v>146</v>
      </c>
      <c r="B102" s="25" t="s">
        <v>156</v>
      </c>
      <c r="C102" s="25" t="s">
        <v>142</v>
      </c>
      <c r="D102" s="25">
        <v>2019</v>
      </c>
      <c r="E102" s="26">
        <v>4</v>
      </c>
      <c r="F102" s="27">
        <v>43565</v>
      </c>
      <c r="G102" s="25"/>
      <c r="H102" s="28">
        <v>-2400</v>
      </c>
      <c r="I102" s="33"/>
    </row>
    <row r="103" spans="1:9" x14ac:dyDescent="0.35">
      <c r="A103" s="25" t="s">
        <v>137</v>
      </c>
      <c r="B103" s="25" t="s">
        <v>138</v>
      </c>
      <c r="C103" s="25" t="s">
        <v>139</v>
      </c>
      <c r="D103" s="25">
        <v>2019</v>
      </c>
      <c r="E103" s="26">
        <v>4</v>
      </c>
      <c r="F103" s="27">
        <v>43571</v>
      </c>
      <c r="G103" s="31"/>
      <c r="H103" s="28">
        <v>0</v>
      </c>
      <c r="I103" s="33"/>
    </row>
    <row r="104" spans="1:9" x14ac:dyDescent="0.35">
      <c r="A104" s="25" t="s">
        <v>137</v>
      </c>
      <c r="B104" s="25" t="s">
        <v>140</v>
      </c>
      <c r="C104" s="25" t="s">
        <v>139</v>
      </c>
      <c r="D104" s="25">
        <v>2019</v>
      </c>
      <c r="E104" s="26">
        <v>4</v>
      </c>
      <c r="F104" s="27">
        <v>43571</v>
      </c>
      <c r="G104" s="31"/>
      <c r="H104" s="28">
        <v>-229</v>
      </c>
      <c r="I104" s="33"/>
    </row>
    <row r="105" spans="1:9" x14ac:dyDescent="0.35">
      <c r="A105" s="25"/>
      <c r="B105" s="25" t="s">
        <v>136</v>
      </c>
      <c r="C105" s="25" t="s">
        <v>109</v>
      </c>
      <c r="D105" s="25">
        <v>2019</v>
      </c>
      <c r="E105" s="26">
        <v>4</v>
      </c>
      <c r="F105" s="27">
        <v>43556</v>
      </c>
      <c r="G105" s="28"/>
      <c r="H105" s="28">
        <v>-100</v>
      </c>
      <c r="I105" s="33"/>
    </row>
    <row r="106" spans="1:9" x14ac:dyDescent="0.35">
      <c r="A106" s="25" t="s">
        <v>131</v>
      </c>
      <c r="B106" s="25" t="s">
        <v>135</v>
      </c>
      <c r="C106" s="32" t="s">
        <v>133</v>
      </c>
      <c r="D106" s="25">
        <v>2019</v>
      </c>
      <c r="E106" s="26">
        <v>4</v>
      </c>
      <c r="F106" s="27">
        <v>43585</v>
      </c>
      <c r="G106" s="31"/>
      <c r="H106" s="28">
        <v>-1000</v>
      </c>
      <c r="I106" s="33"/>
    </row>
    <row r="107" spans="1:9" x14ac:dyDescent="0.35">
      <c r="A107" s="25" t="s">
        <v>131</v>
      </c>
      <c r="B107" s="25" t="s">
        <v>135</v>
      </c>
      <c r="C107" s="32" t="s">
        <v>133</v>
      </c>
      <c r="D107" s="25">
        <v>2019</v>
      </c>
      <c r="E107" s="26">
        <v>4</v>
      </c>
      <c r="F107" s="27">
        <v>43585</v>
      </c>
      <c r="G107" s="31"/>
      <c r="H107" s="28">
        <v>-1000</v>
      </c>
      <c r="I107" s="33"/>
    </row>
    <row r="108" spans="1:9" x14ac:dyDescent="0.35">
      <c r="A108" s="25" t="s">
        <v>146</v>
      </c>
      <c r="B108" s="25" t="s">
        <v>147</v>
      </c>
      <c r="C108" s="32" t="s">
        <v>134</v>
      </c>
      <c r="D108" s="25">
        <v>2019</v>
      </c>
      <c r="E108" s="26">
        <v>4</v>
      </c>
      <c r="F108" s="27">
        <v>43585</v>
      </c>
      <c r="G108" s="25"/>
      <c r="H108" s="36">
        <v>-2605.8000000000002</v>
      </c>
      <c r="I108" s="33"/>
    </row>
    <row r="109" spans="1:9" x14ac:dyDescent="0.35">
      <c r="A109" s="25" t="s">
        <v>146</v>
      </c>
      <c r="B109" s="25" t="s">
        <v>157</v>
      </c>
      <c r="C109" s="32" t="s">
        <v>134</v>
      </c>
      <c r="D109" s="25">
        <v>2019</v>
      </c>
      <c r="E109" s="26">
        <v>4</v>
      </c>
      <c r="F109" s="27">
        <v>43585</v>
      </c>
      <c r="G109" s="25"/>
      <c r="H109" s="28">
        <v>-523.20000000000005</v>
      </c>
      <c r="I109" s="33"/>
    </row>
    <row r="110" spans="1:9" x14ac:dyDescent="0.35">
      <c r="A110" s="25" t="s">
        <v>146</v>
      </c>
      <c r="B110" s="25" t="s">
        <v>147</v>
      </c>
      <c r="C110" s="32" t="s">
        <v>134</v>
      </c>
      <c r="D110" s="25">
        <v>2019</v>
      </c>
      <c r="E110" s="26">
        <v>4</v>
      </c>
      <c r="F110" s="27">
        <v>43585</v>
      </c>
      <c r="G110" s="25"/>
      <c r="H110" s="28">
        <v>-2340</v>
      </c>
      <c r="I110" s="33"/>
    </row>
    <row r="111" spans="1:9" x14ac:dyDescent="0.35">
      <c r="A111" s="25" t="s">
        <v>146</v>
      </c>
      <c r="B111" s="25" t="s">
        <v>157</v>
      </c>
      <c r="C111" s="32" t="s">
        <v>134</v>
      </c>
      <c r="D111" s="25">
        <v>2019</v>
      </c>
      <c r="E111" s="26">
        <v>4</v>
      </c>
      <c r="F111" s="27">
        <v>43585</v>
      </c>
      <c r="G111" s="25"/>
      <c r="H111" s="28">
        <v>-186.35</v>
      </c>
      <c r="I111" s="33"/>
    </row>
    <row r="112" spans="1:9" x14ac:dyDescent="0.35">
      <c r="A112" s="25" t="s">
        <v>131</v>
      </c>
      <c r="B112" s="25" t="s">
        <v>135</v>
      </c>
      <c r="C112" s="32" t="s">
        <v>148</v>
      </c>
      <c r="D112" s="25">
        <v>2019</v>
      </c>
      <c r="E112" s="26">
        <v>4</v>
      </c>
      <c r="F112" s="27">
        <v>43585</v>
      </c>
      <c r="G112" s="25"/>
      <c r="H112" s="28">
        <v>-912</v>
      </c>
      <c r="I112" s="33"/>
    </row>
    <row r="113" spans="1:9" x14ac:dyDescent="0.35">
      <c r="A113" s="25" t="s">
        <v>131</v>
      </c>
      <c r="B113" s="25" t="s">
        <v>132</v>
      </c>
      <c r="C113" s="32" t="s">
        <v>148</v>
      </c>
      <c r="D113" s="25">
        <v>2019</v>
      </c>
      <c r="E113" s="26">
        <v>4</v>
      </c>
      <c r="F113" s="27">
        <v>43585</v>
      </c>
      <c r="G113" s="25"/>
      <c r="H113" s="28">
        <v>-177</v>
      </c>
      <c r="I113" s="33"/>
    </row>
    <row r="114" spans="1:9" x14ac:dyDescent="0.35">
      <c r="A114" s="25" t="s">
        <v>146</v>
      </c>
      <c r="B114" s="25" t="s">
        <v>147</v>
      </c>
      <c r="C114" s="32" t="s">
        <v>134</v>
      </c>
      <c r="D114" s="25">
        <v>2019</v>
      </c>
      <c r="E114" s="26">
        <v>4</v>
      </c>
      <c r="F114" s="27">
        <v>43585</v>
      </c>
      <c r="G114" s="25"/>
      <c r="H114" s="28">
        <v>-1560</v>
      </c>
      <c r="I114" s="33"/>
    </row>
    <row r="115" spans="1:9" x14ac:dyDescent="0.35">
      <c r="A115" s="25" t="s">
        <v>131</v>
      </c>
      <c r="B115" s="25" t="s">
        <v>141</v>
      </c>
      <c r="C115" s="32" t="s">
        <v>148</v>
      </c>
      <c r="D115" s="25">
        <v>2019</v>
      </c>
      <c r="E115" s="26">
        <v>4</v>
      </c>
      <c r="F115" s="27">
        <v>43585</v>
      </c>
      <c r="G115" s="25"/>
      <c r="H115" s="28">
        <v>-702</v>
      </c>
      <c r="I115" s="33"/>
    </row>
    <row r="116" spans="1:9" x14ac:dyDescent="0.35">
      <c r="A116" s="25" t="s">
        <v>146</v>
      </c>
      <c r="B116" s="25" t="s">
        <v>156</v>
      </c>
      <c r="C116" s="32" t="s">
        <v>142</v>
      </c>
      <c r="D116" s="25">
        <v>2019</v>
      </c>
      <c r="E116" s="26">
        <v>4</v>
      </c>
      <c r="F116" s="27">
        <v>43585</v>
      </c>
      <c r="G116" s="25"/>
      <c r="H116" s="28">
        <v>-19665.939999999999</v>
      </c>
      <c r="I116" s="33"/>
    </row>
    <row r="117" spans="1:9" x14ac:dyDescent="0.35">
      <c r="A117" s="25" t="s">
        <v>146</v>
      </c>
      <c r="B117" s="25" t="s">
        <v>156</v>
      </c>
      <c r="C117" s="32" t="s">
        <v>142</v>
      </c>
      <c r="D117" s="25">
        <v>2019</v>
      </c>
      <c r="E117" s="26">
        <v>4</v>
      </c>
      <c r="F117" s="27">
        <v>43585</v>
      </c>
      <c r="G117" s="25"/>
      <c r="H117" s="28">
        <v>-5913.41</v>
      </c>
      <c r="I117" s="33"/>
    </row>
    <row r="118" spans="1:9" x14ac:dyDescent="0.35">
      <c r="A118" s="25" t="s">
        <v>146</v>
      </c>
      <c r="B118" s="25" t="s">
        <v>156</v>
      </c>
      <c r="C118" s="32" t="s">
        <v>142</v>
      </c>
      <c r="D118" s="25">
        <v>2019</v>
      </c>
      <c r="E118" s="26">
        <v>4</v>
      </c>
      <c r="F118" s="27">
        <v>43585</v>
      </c>
      <c r="G118" s="25"/>
      <c r="H118" s="28">
        <v>-2638.8</v>
      </c>
      <c r="I118" s="33"/>
    </row>
    <row r="119" spans="1:9" x14ac:dyDescent="0.35">
      <c r="A119" s="25" t="s">
        <v>131</v>
      </c>
      <c r="B119" s="25" t="s">
        <v>135</v>
      </c>
      <c r="C119" s="32" t="s">
        <v>133</v>
      </c>
      <c r="D119" s="25">
        <v>2019</v>
      </c>
      <c r="E119" s="26">
        <v>4</v>
      </c>
      <c r="F119" s="27">
        <v>43585</v>
      </c>
      <c r="G119" s="25"/>
      <c r="H119" s="28">
        <v>-230</v>
      </c>
      <c r="I119" s="33"/>
    </row>
    <row r="120" spans="1:9" x14ac:dyDescent="0.35">
      <c r="A120" s="25" t="s">
        <v>146</v>
      </c>
      <c r="B120" s="25" t="s">
        <v>157</v>
      </c>
      <c r="C120" s="32" t="s">
        <v>134</v>
      </c>
      <c r="D120" s="25">
        <v>2019</v>
      </c>
      <c r="E120" s="26">
        <v>4</v>
      </c>
      <c r="F120" s="27">
        <v>43585</v>
      </c>
      <c r="G120" s="25"/>
      <c r="H120" s="28">
        <v>-1246.21</v>
      </c>
      <c r="I120" s="33"/>
    </row>
    <row r="121" spans="1:9" x14ac:dyDescent="0.35">
      <c r="A121" s="25" t="s">
        <v>149</v>
      </c>
      <c r="B121" s="25" t="s">
        <v>164</v>
      </c>
      <c r="C121" s="32" t="s">
        <v>134</v>
      </c>
      <c r="D121" s="25">
        <v>2019</v>
      </c>
      <c r="E121" s="26">
        <v>4</v>
      </c>
      <c r="F121" s="27">
        <v>43585</v>
      </c>
      <c r="G121" s="25"/>
      <c r="H121" s="28">
        <v>-2394.12</v>
      </c>
      <c r="I121" s="33"/>
    </row>
    <row r="122" spans="1:9" x14ac:dyDescent="0.35">
      <c r="A122" s="25" t="s">
        <v>149</v>
      </c>
      <c r="B122" s="25" t="s">
        <v>164</v>
      </c>
      <c r="C122" s="32" t="s">
        <v>134</v>
      </c>
      <c r="D122" s="25">
        <v>2019</v>
      </c>
      <c r="E122" s="26">
        <v>4</v>
      </c>
      <c r="F122" s="27">
        <v>43585</v>
      </c>
      <c r="G122" s="25"/>
      <c r="H122" s="28">
        <v>-1098</v>
      </c>
      <c r="I122" s="33"/>
    </row>
    <row r="123" spans="1:9" x14ac:dyDescent="0.35">
      <c r="A123" s="25" t="s">
        <v>146</v>
      </c>
      <c r="B123" s="25" t="s">
        <v>147</v>
      </c>
      <c r="C123" s="32" t="s">
        <v>134</v>
      </c>
      <c r="D123" s="25">
        <v>2019</v>
      </c>
      <c r="E123" s="26">
        <v>4</v>
      </c>
      <c r="F123" s="27">
        <v>43585</v>
      </c>
      <c r="G123" s="25"/>
      <c r="H123" s="28">
        <v>-1281.48</v>
      </c>
      <c r="I123" s="33"/>
    </row>
    <row r="124" spans="1:9" x14ac:dyDescent="0.35">
      <c r="A124" s="25" t="s">
        <v>149</v>
      </c>
      <c r="B124" s="25" t="s">
        <v>164</v>
      </c>
      <c r="C124" s="32" t="s">
        <v>134</v>
      </c>
      <c r="D124" s="25">
        <v>2019</v>
      </c>
      <c r="E124" s="26">
        <v>4</v>
      </c>
      <c r="F124" s="27">
        <v>43585</v>
      </c>
      <c r="G124" s="28"/>
      <c r="H124" s="28">
        <v>-1843.28</v>
      </c>
      <c r="I124" s="33"/>
    </row>
    <row r="125" spans="1:9" x14ac:dyDescent="0.35">
      <c r="A125" s="25" t="s">
        <v>149</v>
      </c>
      <c r="B125" s="25" t="s">
        <v>164</v>
      </c>
      <c r="C125" s="32" t="s">
        <v>134</v>
      </c>
      <c r="D125" s="25">
        <v>2019</v>
      </c>
      <c r="E125" s="26">
        <v>4</v>
      </c>
      <c r="F125" s="27">
        <v>43585</v>
      </c>
      <c r="G125" s="28"/>
      <c r="H125" s="28">
        <v>-280.51</v>
      </c>
      <c r="I125" s="33"/>
    </row>
    <row r="126" spans="1:9" x14ac:dyDescent="0.35">
      <c r="A126" s="25" t="s">
        <v>146</v>
      </c>
      <c r="B126" s="25" t="s">
        <v>156</v>
      </c>
      <c r="C126" s="32" t="s">
        <v>142</v>
      </c>
      <c r="D126" s="25">
        <v>2019</v>
      </c>
      <c r="E126" s="26">
        <v>4</v>
      </c>
      <c r="F126" s="27">
        <v>43585</v>
      </c>
      <c r="G126" s="28"/>
      <c r="H126" s="28">
        <v>-300</v>
      </c>
      <c r="I126" s="33"/>
    </row>
    <row r="127" spans="1:9" x14ac:dyDescent="0.35">
      <c r="A127" s="25" t="s">
        <v>149</v>
      </c>
      <c r="B127" s="25" t="s">
        <v>164</v>
      </c>
      <c r="C127" s="32" t="s">
        <v>134</v>
      </c>
      <c r="D127" s="25">
        <v>2019</v>
      </c>
      <c r="E127" s="26">
        <v>4</v>
      </c>
      <c r="F127" s="27">
        <v>43585</v>
      </c>
      <c r="G127" s="28"/>
      <c r="H127" s="28">
        <v>-1524.16</v>
      </c>
      <c r="I127" s="33"/>
    </row>
    <row r="128" spans="1:9" x14ac:dyDescent="0.35">
      <c r="A128" s="25" t="s">
        <v>146</v>
      </c>
      <c r="B128" s="25" t="s">
        <v>147</v>
      </c>
      <c r="C128" s="32" t="s">
        <v>134</v>
      </c>
      <c r="D128" s="25">
        <v>2019</v>
      </c>
      <c r="E128" s="26">
        <v>4</v>
      </c>
      <c r="F128" s="27">
        <v>43585</v>
      </c>
      <c r="G128" s="28"/>
      <c r="H128" s="28">
        <v>5984.8</v>
      </c>
      <c r="I128" s="33"/>
    </row>
    <row r="129" spans="1:9" x14ac:dyDescent="0.35">
      <c r="A129" s="25" t="s">
        <v>146</v>
      </c>
      <c r="B129" s="25" t="s">
        <v>147</v>
      </c>
      <c r="C129" s="32" t="s">
        <v>134</v>
      </c>
      <c r="D129" s="25">
        <v>2019</v>
      </c>
      <c r="E129" s="26">
        <v>4</v>
      </c>
      <c r="F129" s="27">
        <v>43585</v>
      </c>
      <c r="G129" s="28"/>
      <c r="H129" s="28">
        <v>-859.2</v>
      </c>
      <c r="I129" s="33"/>
    </row>
    <row r="130" spans="1:9" x14ac:dyDescent="0.35">
      <c r="A130" s="25" t="s">
        <v>146</v>
      </c>
      <c r="B130" s="25" t="s">
        <v>147</v>
      </c>
      <c r="C130" s="32" t="s">
        <v>134</v>
      </c>
      <c r="D130" s="25">
        <v>2019</v>
      </c>
      <c r="E130" s="26">
        <v>4</v>
      </c>
      <c r="F130" s="27">
        <v>43585</v>
      </c>
      <c r="G130" s="28"/>
      <c r="H130" s="28">
        <v>-2707.2</v>
      </c>
      <c r="I130" s="33"/>
    </row>
    <row r="131" spans="1:9" x14ac:dyDescent="0.35">
      <c r="A131" s="25" t="s">
        <v>131</v>
      </c>
      <c r="B131" s="25" t="s">
        <v>135</v>
      </c>
      <c r="C131" s="32" t="s">
        <v>133</v>
      </c>
      <c r="D131" s="25">
        <v>2019</v>
      </c>
      <c r="E131" s="26">
        <v>4</v>
      </c>
      <c r="F131" s="27">
        <v>43585</v>
      </c>
      <c r="G131" s="25"/>
      <c r="H131" s="28">
        <v>-2000</v>
      </c>
      <c r="I131" s="33"/>
    </row>
    <row r="132" spans="1:9" x14ac:dyDescent="0.35">
      <c r="A132" s="25" t="s">
        <v>146</v>
      </c>
      <c r="B132" s="25" t="s">
        <v>156</v>
      </c>
      <c r="C132" s="25" t="s">
        <v>142</v>
      </c>
      <c r="D132" s="25">
        <v>2019</v>
      </c>
      <c r="E132" s="26">
        <v>4</v>
      </c>
      <c r="F132" s="27">
        <v>43585</v>
      </c>
      <c r="G132" s="25"/>
      <c r="H132" s="28">
        <v>-900</v>
      </c>
      <c r="I132" s="33"/>
    </row>
    <row r="133" spans="1:9" x14ac:dyDescent="0.35">
      <c r="A133" s="25" t="s">
        <v>146</v>
      </c>
      <c r="B133" s="25" t="s">
        <v>156</v>
      </c>
      <c r="C133" s="25" t="s">
        <v>142</v>
      </c>
      <c r="D133" s="25">
        <v>2019</v>
      </c>
      <c r="E133" s="26">
        <v>4</v>
      </c>
      <c r="F133" s="27">
        <v>43585</v>
      </c>
      <c r="G133" s="25"/>
      <c r="H133" s="28">
        <v>-1080</v>
      </c>
      <c r="I133" s="33"/>
    </row>
    <row r="134" spans="1:9" x14ac:dyDescent="0.35">
      <c r="A134" s="25" t="s">
        <v>131</v>
      </c>
      <c r="B134" s="25" t="s">
        <v>132</v>
      </c>
      <c r="C134" s="25" t="s">
        <v>134</v>
      </c>
      <c r="D134" s="25">
        <v>2019</v>
      </c>
      <c r="E134" s="26">
        <v>4</v>
      </c>
      <c r="F134" s="27">
        <v>43585</v>
      </c>
      <c r="G134" s="25"/>
      <c r="H134" s="28">
        <v>-8000</v>
      </c>
      <c r="I134" s="33"/>
    </row>
    <row r="135" spans="1:9" x14ac:dyDescent="0.35">
      <c r="A135" s="25" t="s">
        <v>131</v>
      </c>
      <c r="B135" s="25" t="s">
        <v>135</v>
      </c>
      <c r="C135" s="32" t="s">
        <v>148</v>
      </c>
      <c r="D135" s="25">
        <v>2019</v>
      </c>
      <c r="E135" s="26">
        <v>4</v>
      </c>
      <c r="F135" s="27">
        <v>43585</v>
      </c>
      <c r="G135" s="25"/>
      <c r="H135" s="28">
        <v>-2402.58</v>
      </c>
      <c r="I135" s="33"/>
    </row>
    <row r="136" spans="1:9" x14ac:dyDescent="0.35">
      <c r="A136" s="25" t="s">
        <v>146</v>
      </c>
      <c r="B136" s="25" t="s">
        <v>156</v>
      </c>
      <c r="C136" s="25" t="s">
        <v>142</v>
      </c>
      <c r="D136" s="25">
        <v>2019</v>
      </c>
      <c r="E136" s="26">
        <v>4</v>
      </c>
      <c r="F136" s="27">
        <v>43585</v>
      </c>
      <c r="G136" s="25"/>
      <c r="H136" s="28">
        <v>-1620</v>
      </c>
      <c r="I136" s="33"/>
    </row>
    <row r="137" spans="1:9" x14ac:dyDescent="0.35">
      <c r="A137" s="25" t="s">
        <v>131</v>
      </c>
      <c r="B137" s="25" t="s">
        <v>141</v>
      </c>
      <c r="C137" s="32" t="s">
        <v>148</v>
      </c>
      <c r="D137" s="25">
        <v>2019</v>
      </c>
      <c r="E137" s="26">
        <v>4</v>
      </c>
      <c r="F137" s="27">
        <v>43585</v>
      </c>
      <c r="G137" s="25"/>
      <c r="H137" s="28">
        <v>-2666.4</v>
      </c>
      <c r="I137" s="33"/>
    </row>
    <row r="138" spans="1:9" x14ac:dyDescent="0.35">
      <c r="A138" s="25" t="s">
        <v>150</v>
      </c>
      <c r="B138" s="25" t="s">
        <v>161</v>
      </c>
      <c r="C138" s="32" t="s">
        <v>148</v>
      </c>
      <c r="D138" s="25">
        <v>2019</v>
      </c>
      <c r="E138" s="26">
        <v>4</v>
      </c>
      <c r="F138" s="27">
        <v>43585</v>
      </c>
      <c r="G138" s="25"/>
      <c r="H138" s="28">
        <v>-2180</v>
      </c>
      <c r="I138" s="33"/>
    </row>
    <row r="139" spans="1:9" x14ac:dyDescent="0.35">
      <c r="A139" s="25" t="s">
        <v>150</v>
      </c>
      <c r="B139" s="25" t="s">
        <v>161</v>
      </c>
      <c r="C139" s="32" t="s">
        <v>148</v>
      </c>
      <c r="D139" s="25">
        <v>2019</v>
      </c>
      <c r="E139" s="26">
        <v>4</v>
      </c>
      <c r="F139" s="27">
        <v>43585</v>
      </c>
      <c r="G139" s="25"/>
      <c r="H139" s="28">
        <v>-1020</v>
      </c>
      <c r="I139" s="33"/>
    </row>
    <row r="140" spans="1:9" x14ac:dyDescent="0.35">
      <c r="A140" s="25" t="s">
        <v>146</v>
      </c>
      <c r="B140" s="25" t="s">
        <v>157</v>
      </c>
      <c r="C140" s="32" t="s">
        <v>142</v>
      </c>
      <c r="D140" s="25">
        <v>2019</v>
      </c>
      <c r="E140" s="26">
        <v>4</v>
      </c>
      <c r="F140" s="27">
        <v>43585</v>
      </c>
      <c r="G140" s="25"/>
      <c r="H140" s="28">
        <v>-59.65</v>
      </c>
      <c r="I140" s="33"/>
    </row>
    <row r="141" spans="1:9" x14ac:dyDescent="0.35">
      <c r="A141" s="25" t="s">
        <v>146</v>
      </c>
      <c r="B141" s="25" t="s">
        <v>156</v>
      </c>
      <c r="C141" s="25" t="s">
        <v>142</v>
      </c>
      <c r="D141" s="25">
        <v>2019</v>
      </c>
      <c r="E141" s="26">
        <v>4</v>
      </c>
      <c r="F141" s="27">
        <v>43585</v>
      </c>
      <c r="G141" s="25"/>
      <c r="H141" s="28">
        <v>-1054.32</v>
      </c>
      <c r="I141" s="33"/>
    </row>
    <row r="142" spans="1:9" x14ac:dyDescent="0.35">
      <c r="A142" s="25" t="s">
        <v>146</v>
      </c>
      <c r="B142" s="25" t="s">
        <v>156</v>
      </c>
      <c r="C142" s="25" t="s">
        <v>142</v>
      </c>
      <c r="D142" s="25">
        <v>2019</v>
      </c>
      <c r="E142" s="26">
        <v>4</v>
      </c>
      <c r="F142" s="27">
        <v>43585</v>
      </c>
      <c r="G142" s="25"/>
      <c r="H142" s="28">
        <v>-728.64</v>
      </c>
      <c r="I142" s="33"/>
    </row>
    <row r="143" spans="1:9" x14ac:dyDescent="0.35">
      <c r="A143" s="25" t="s">
        <v>146</v>
      </c>
      <c r="B143" s="25" t="s">
        <v>166</v>
      </c>
      <c r="C143" s="25" t="s">
        <v>134</v>
      </c>
      <c r="D143" s="25">
        <v>2019</v>
      </c>
      <c r="E143" s="26">
        <v>4</v>
      </c>
      <c r="F143" s="27">
        <v>43585</v>
      </c>
      <c r="G143" s="25"/>
      <c r="H143" s="28">
        <v>-237.3</v>
      </c>
      <c r="I143" s="33"/>
    </row>
    <row r="144" spans="1:9" x14ac:dyDescent="0.35">
      <c r="A144" s="25" t="s">
        <v>131</v>
      </c>
      <c r="B144" s="25" t="s">
        <v>166</v>
      </c>
      <c r="C144" s="25" t="s">
        <v>134</v>
      </c>
      <c r="D144" s="25">
        <v>2019</v>
      </c>
      <c r="E144" s="26">
        <v>4</v>
      </c>
      <c r="F144" s="27">
        <v>43585</v>
      </c>
      <c r="G144" s="25"/>
      <c r="H144" s="28">
        <v>-286.31</v>
      </c>
      <c r="I144" s="33"/>
    </row>
    <row r="145" spans="1:9" x14ac:dyDescent="0.35">
      <c r="A145" s="25" t="s">
        <v>146</v>
      </c>
      <c r="B145" s="25" t="s">
        <v>156</v>
      </c>
      <c r="C145" s="25" t="s">
        <v>142</v>
      </c>
      <c r="D145" s="25">
        <v>2019</v>
      </c>
      <c r="E145" s="26">
        <v>4</v>
      </c>
      <c r="F145" s="27">
        <v>43585</v>
      </c>
      <c r="G145" s="25"/>
      <c r="H145" s="28">
        <v>-4800</v>
      </c>
      <c r="I145" s="33"/>
    </row>
    <row r="146" spans="1:9" x14ac:dyDescent="0.35">
      <c r="A146" s="25" t="s">
        <v>150</v>
      </c>
      <c r="B146" s="25" t="s">
        <v>151</v>
      </c>
      <c r="C146" s="25" t="s">
        <v>148</v>
      </c>
      <c r="D146" s="25">
        <v>2019</v>
      </c>
      <c r="E146" s="26">
        <v>4</v>
      </c>
      <c r="F146" s="27">
        <v>43585</v>
      </c>
      <c r="G146" s="25"/>
      <c r="H146" s="28">
        <v>-3404.28</v>
      </c>
      <c r="I146" s="33"/>
    </row>
    <row r="147" spans="1:9" x14ac:dyDescent="0.35">
      <c r="A147" s="25" t="s">
        <v>146</v>
      </c>
      <c r="B147" s="25" t="s">
        <v>166</v>
      </c>
      <c r="C147" s="25" t="s">
        <v>134</v>
      </c>
      <c r="D147" s="25">
        <v>2019</v>
      </c>
      <c r="E147" s="26">
        <v>4</v>
      </c>
      <c r="F147" s="27">
        <v>43585</v>
      </c>
      <c r="G147" s="25"/>
      <c r="H147" s="28">
        <v>-36.479999999999997</v>
      </c>
      <c r="I147" s="33"/>
    </row>
    <row r="148" spans="1:9" x14ac:dyDescent="0.35">
      <c r="A148" s="25" t="s">
        <v>149</v>
      </c>
      <c r="B148" s="25" t="s">
        <v>154</v>
      </c>
      <c r="C148" s="25" t="s">
        <v>158</v>
      </c>
      <c r="D148" s="25">
        <v>2019</v>
      </c>
      <c r="E148" s="26">
        <v>4</v>
      </c>
      <c r="F148" s="27">
        <v>43585</v>
      </c>
      <c r="G148" s="25"/>
      <c r="H148" s="28">
        <v>-1458</v>
      </c>
      <c r="I148" s="33"/>
    </row>
    <row r="149" spans="1:9" x14ac:dyDescent="0.35">
      <c r="A149" s="25" t="s">
        <v>150</v>
      </c>
      <c r="B149" s="25" t="s">
        <v>161</v>
      </c>
      <c r="C149" s="32" t="s">
        <v>148</v>
      </c>
      <c r="D149" s="25">
        <v>2019</v>
      </c>
      <c r="E149" s="26">
        <v>4</v>
      </c>
      <c r="F149" s="27">
        <v>43585</v>
      </c>
      <c r="G149" s="25"/>
      <c r="H149" s="28">
        <v>-156</v>
      </c>
      <c r="I149" s="33"/>
    </row>
    <row r="150" spans="1:9" x14ac:dyDescent="0.35">
      <c r="A150" s="25" t="s">
        <v>131</v>
      </c>
      <c r="B150" s="25" t="s">
        <v>141</v>
      </c>
      <c r="C150" s="32" t="s">
        <v>134</v>
      </c>
      <c r="D150" s="25">
        <v>2019</v>
      </c>
      <c r="E150" s="26">
        <v>4</v>
      </c>
      <c r="F150" s="27">
        <v>43585</v>
      </c>
      <c r="G150" s="25"/>
      <c r="H150" s="28">
        <v>-204</v>
      </c>
      <c r="I150" s="33"/>
    </row>
    <row r="151" spans="1:9" x14ac:dyDescent="0.35">
      <c r="A151" s="25" t="s">
        <v>131</v>
      </c>
      <c r="B151" s="25" t="s">
        <v>136</v>
      </c>
      <c r="C151" s="25" t="s">
        <v>133</v>
      </c>
      <c r="D151" s="25">
        <v>2019</v>
      </c>
      <c r="E151" s="26">
        <v>4</v>
      </c>
      <c r="F151" s="27">
        <v>43585</v>
      </c>
      <c r="G151" s="25"/>
      <c r="H151" s="28">
        <v>-1980</v>
      </c>
      <c r="I151" s="33"/>
    </row>
    <row r="152" spans="1:9" x14ac:dyDescent="0.35">
      <c r="A152" s="25" t="s">
        <v>131</v>
      </c>
      <c r="B152" s="25" t="s">
        <v>141</v>
      </c>
      <c r="C152" s="32" t="s">
        <v>134</v>
      </c>
      <c r="D152" s="25">
        <v>2019</v>
      </c>
      <c r="E152" s="26">
        <v>4</v>
      </c>
      <c r="F152" s="27">
        <v>51256</v>
      </c>
      <c r="G152" s="25"/>
      <c r="H152" s="28">
        <v>-188.72</v>
      </c>
      <c r="I152" s="33"/>
    </row>
    <row r="153" spans="1:9" x14ac:dyDescent="0.35">
      <c r="A153" s="25" t="s">
        <v>130</v>
      </c>
      <c r="B153" s="25" t="s">
        <v>130</v>
      </c>
      <c r="C153" s="25" t="s">
        <v>144</v>
      </c>
      <c r="D153" s="25">
        <v>2019</v>
      </c>
      <c r="E153" s="26">
        <v>4</v>
      </c>
      <c r="F153" s="27">
        <v>43585</v>
      </c>
      <c r="G153" s="25"/>
      <c r="H153" s="28"/>
      <c r="I153" s="33"/>
    </row>
    <row r="154" spans="1:9" x14ac:dyDescent="0.35">
      <c r="A154" s="25" t="s">
        <v>131</v>
      </c>
      <c r="B154" s="25" t="s">
        <v>136</v>
      </c>
      <c r="C154" s="25" t="s">
        <v>109</v>
      </c>
      <c r="D154" s="25">
        <v>2019</v>
      </c>
      <c r="E154" s="26">
        <v>5</v>
      </c>
      <c r="F154" s="27">
        <v>43586</v>
      </c>
      <c r="G154" s="28"/>
      <c r="H154" s="28">
        <v>-100</v>
      </c>
      <c r="I154" s="33"/>
    </row>
    <row r="155" spans="1:9" x14ac:dyDescent="0.35">
      <c r="A155" s="25" t="s">
        <v>131</v>
      </c>
      <c r="B155" s="25" t="s">
        <v>132</v>
      </c>
      <c r="C155" s="25" t="s">
        <v>167</v>
      </c>
      <c r="D155" s="25">
        <v>2019</v>
      </c>
      <c r="E155" s="26">
        <v>5</v>
      </c>
      <c r="F155" s="27">
        <v>43586</v>
      </c>
      <c r="G155" s="29"/>
      <c r="H155" s="29"/>
      <c r="I155" s="33"/>
    </row>
    <row r="156" spans="1:9" x14ac:dyDescent="0.35">
      <c r="A156" s="25" t="s">
        <v>150</v>
      </c>
      <c r="B156" s="25" t="s">
        <v>151</v>
      </c>
      <c r="C156" s="25" t="s">
        <v>152</v>
      </c>
      <c r="D156" s="25">
        <v>2019</v>
      </c>
      <c r="E156" s="26">
        <v>5</v>
      </c>
      <c r="F156" s="27">
        <v>43586</v>
      </c>
      <c r="G156" s="29"/>
      <c r="H156" s="29">
        <v>-5884.2</v>
      </c>
      <c r="I156" s="33"/>
    </row>
    <row r="157" spans="1:9" x14ac:dyDescent="0.35">
      <c r="A157" s="25" t="s">
        <v>130</v>
      </c>
      <c r="B157" s="25" t="s">
        <v>130</v>
      </c>
      <c r="C157" s="25" t="s">
        <v>117</v>
      </c>
      <c r="D157" s="25">
        <v>2019</v>
      </c>
      <c r="E157" s="26">
        <v>5</v>
      </c>
      <c r="F157" s="27">
        <v>43595</v>
      </c>
      <c r="G157" s="29">
        <v>5000</v>
      </c>
      <c r="H157" s="29"/>
      <c r="I157" s="33"/>
    </row>
    <row r="158" spans="1:9" x14ac:dyDescent="0.35">
      <c r="A158" s="25" t="s">
        <v>130</v>
      </c>
      <c r="B158" s="25" t="s">
        <v>130</v>
      </c>
      <c r="C158" s="25" t="s">
        <v>117</v>
      </c>
      <c r="D158" s="25">
        <v>2019</v>
      </c>
      <c r="E158" s="26">
        <v>5</v>
      </c>
      <c r="F158" s="27">
        <v>43595</v>
      </c>
      <c r="G158" s="29">
        <v>40635</v>
      </c>
      <c r="H158" s="29"/>
      <c r="I158" s="33"/>
    </row>
    <row r="159" spans="1:9" x14ac:dyDescent="0.35">
      <c r="A159" s="25" t="s">
        <v>137</v>
      </c>
      <c r="B159" s="25" t="s">
        <v>138</v>
      </c>
      <c r="C159" s="25" t="s">
        <v>139</v>
      </c>
      <c r="D159" s="25">
        <v>2019</v>
      </c>
      <c r="E159" s="26">
        <v>5</v>
      </c>
      <c r="F159" s="27">
        <v>43601</v>
      </c>
      <c r="G159" s="31"/>
      <c r="H159" s="28">
        <v>0</v>
      </c>
      <c r="I159" s="33"/>
    </row>
    <row r="160" spans="1:9" x14ac:dyDescent="0.35">
      <c r="A160" s="25" t="s">
        <v>131</v>
      </c>
      <c r="B160" s="25" t="s">
        <v>141</v>
      </c>
      <c r="C160" s="25" t="s">
        <v>145</v>
      </c>
      <c r="D160" s="25">
        <v>2019</v>
      </c>
      <c r="E160" s="26">
        <v>5</v>
      </c>
      <c r="F160" s="27">
        <v>43605</v>
      </c>
      <c r="G160" s="31"/>
      <c r="H160" s="28">
        <v>-3000</v>
      </c>
      <c r="I160" s="33"/>
    </row>
    <row r="161" spans="1:9" x14ac:dyDescent="0.35">
      <c r="A161" s="25" t="s">
        <v>131</v>
      </c>
      <c r="B161" s="25" t="s">
        <v>141</v>
      </c>
      <c r="C161" s="25" t="s">
        <v>145</v>
      </c>
      <c r="D161" s="25">
        <v>2019</v>
      </c>
      <c r="E161" s="26">
        <v>5</v>
      </c>
      <c r="F161" s="27">
        <v>43616</v>
      </c>
      <c r="G161" s="25"/>
      <c r="H161" s="28"/>
      <c r="I161" s="33"/>
    </row>
    <row r="162" spans="1:9" x14ac:dyDescent="0.35">
      <c r="A162" s="25" t="s">
        <v>131</v>
      </c>
      <c r="B162" s="25" t="s">
        <v>132</v>
      </c>
      <c r="C162" s="25" t="s">
        <v>145</v>
      </c>
      <c r="D162" s="25">
        <v>2019</v>
      </c>
      <c r="E162" s="26">
        <v>5</v>
      </c>
      <c r="F162" s="27">
        <v>43616</v>
      </c>
      <c r="G162" s="25"/>
      <c r="H162" s="28">
        <v>-100</v>
      </c>
      <c r="I162" s="33"/>
    </row>
    <row r="163" spans="1:9" x14ac:dyDescent="0.35">
      <c r="A163" s="25" t="s">
        <v>131</v>
      </c>
      <c r="B163" s="25" t="s">
        <v>141</v>
      </c>
      <c r="C163" s="25" t="s">
        <v>145</v>
      </c>
      <c r="D163" s="25">
        <v>2019</v>
      </c>
      <c r="E163" s="26">
        <v>5</v>
      </c>
      <c r="F163" s="27">
        <v>43616</v>
      </c>
      <c r="G163" s="25"/>
      <c r="H163" s="28">
        <v>-250</v>
      </c>
      <c r="I163" s="33"/>
    </row>
    <row r="164" spans="1:9" x14ac:dyDescent="0.35">
      <c r="A164" s="25" t="s">
        <v>149</v>
      </c>
      <c r="B164" s="25" t="s">
        <v>154</v>
      </c>
      <c r="C164" s="25" t="s">
        <v>155</v>
      </c>
      <c r="D164" s="25">
        <v>2019</v>
      </c>
      <c r="E164" s="26">
        <v>5</v>
      </c>
      <c r="F164" s="27">
        <v>43616</v>
      </c>
      <c r="G164" s="31"/>
      <c r="H164" s="28">
        <v>-4613.18</v>
      </c>
      <c r="I164" s="33"/>
    </row>
    <row r="165" spans="1:9" x14ac:dyDescent="0.35">
      <c r="A165" s="25" t="s">
        <v>146</v>
      </c>
      <c r="B165" s="25" t="s">
        <v>156</v>
      </c>
      <c r="C165" s="25" t="s">
        <v>142</v>
      </c>
      <c r="D165" s="25">
        <v>2019</v>
      </c>
      <c r="E165" s="26">
        <v>5</v>
      </c>
      <c r="F165" s="27">
        <v>43616</v>
      </c>
      <c r="G165" s="25"/>
      <c r="H165" s="28">
        <v>-5915.18</v>
      </c>
      <c r="I165" s="33"/>
    </row>
    <row r="166" spans="1:9" x14ac:dyDescent="0.35">
      <c r="A166" s="25" t="s">
        <v>146</v>
      </c>
      <c r="B166" s="25" t="s">
        <v>157</v>
      </c>
      <c r="C166" s="25" t="s">
        <v>134</v>
      </c>
      <c r="D166" s="25">
        <v>2019</v>
      </c>
      <c r="E166" s="26">
        <v>5</v>
      </c>
      <c r="F166" s="27">
        <v>43616</v>
      </c>
      <c r="G166" s="31"/>
      <c r="H166" s="28">
        <v>-1937.6</v>
      </c>
      <c r="I166" s="33"/>
    </row>
    <row r="167" spans="1:9" x14ac:dyDescent="0.35">
      <c r="A167" s="25" t="s">
        <v>146</v>
      </c>
      <c r="B167" s="25" t="s">
        <v>147</v>
      </c>
      <c r="C167" s="25" t="s">
        <v>134</v>
      </c>
      <c r="D167" s="25">
        <v>2019</v>
      </c>
      <c r="E167" s="26">
        <v>5</v>
      </c>
      <c r="F167" s="27">
        <v>43616</v>
      </c>
      <c r="G167" s="28"/>
      <c r="H167" s="28">
        <v>-5984.8</v>
      </c>
      <c r="I167" s="33"/>
    </row>
    <row r="168" spans="1:9" x14ac:dyDescent="0.35">
      <c r="A168" s="25" t="s">
        <v>146</v>
      </c>
      <c r="B168" s="25" t="s">
        <v>147</v>
      </c>
      <c r="C168" s="25" t="s">
        <v>134</v>
      </c>
      <c r="D168" s="25">
        <v>2019</v>
      </c>
      <c r="E168" s="26">
        <v>5</v>
      </c>
      <c r="F168" s="27">
        <v>43616</v>
      </c>
      <c r="G168" s="28"/>
      <c r="H168" s="28">
        <v>-859.2</v>
      </c>
      <c r="I168" s="33"/>
    </row>
    <row r="169" spans="1:9" x14ac:dyDescent="0.35">
      <c r="A169" s="25" t="s">
        <v>146</v>
      </c>
      <c r="B169" s="25" t="s">
        <v>157</v>
      </c>
      <c r="C169" s="32" t="s">
        <v>142</v>
      </c>
      <c r="D169" s="25">
        <v>2019</v>
      </c>
      <c r="E169" s="26">
        <v>5</v>
      </c>
      <c r="F169" s="27">
        <v>43616</v>
      </c>
      <c r="G169" s="28"/>
      <c r="H169" s="28">
        <v>-1380</v>
      </c>
      <c r="I169" s="33"/>
    </row>
    <row r="170" spans="1:9" x14ac:dyDescent="0.35">
      <c r="A170" s="25" t="s">
        <v>131</v>
      </c>
      <c r="B170" s="25" t="s">
        <v>132</v>
      </c>
      <c r="C170" s="25" t="s">
        <v>134</v>
      </c>
      <c r="D170" s="25">
        <v>2019</v>
      </c>
      <c r="E170" s="26">
        <v>5</v>
      </c>
      <c r="F170" s="27">
        <v>43616</v>
      </c>
      <c r="G170" s="25"/>
      <c r="H170" s="28">
        <v>-8000</v>
      </c>
      <c r="I170" s="33"/>
    </row>
    <row r="171" spans="1:9" x14ac:dyDescent="0.35">
      <c r="A171" s="25" t="s">
        <v>150</v>
      </c>
      <c r="B171" s="25" t="s">
        <v>161</v>
      </c>
      <c r="C171" s="32" t="s">
        <v>148</v>
      </c>
      <c r="D171" s="25">
        <v>2019</v>
      </c>
      <c r="E171" s="26">
        <v>5</v>
      </c>
      <c r="F171" s="27">
        <v>43616</v>
      </c>
      <c r="G171" s="25"/>
      <c r="H171" s="28">
        <v>-1090</v>
      </c>
      <c r="I171" s="33"/>
    </row>
    <row r="172" spans="1:9" x14ac:dyDescent="0.35">
      <c r="A172" s="25" t="s">
        <v>150</v>
      </c>
      <c r="B172" s="25" t="s">
        <v>161</v>
      </c>
      <c r="C172" s="32" t="s">
        <v>148</v>
      </c>
      <c r="D172" s="25">
        <v>2019</v>
      </c>
      <c r="E172" s="26">
        <v>5</v>
      </c>
      <c r="F172" s="27">
        <v>43616</v>
      </c>
      <c r="G172" s="25"/>
      <c r="H172" s="28">
        <v>-510</v>
      </c>
      <c r="I172" s="33"/>
    </row>
    <row r="173" spans="1:9" x14ac:dyDescent="0.35">
      <c r="A173" s="25" t="s">
        <v>149</v>
      </c>
      <c r="B173" s="25" t="s">
        <v>164</v>
      </c>
      <c r="C173" s="32" t="s">
        <v>134</v>
      </c>
      <c r="D173" s="25">
        <v>2019</v>
      </c>
      <c r="E173" s="26">
        <v>5</v>
      </c>
      <c r="F173" s="27">
        <v>43616</v>
      </c>
      <c r="G173" s="29"/>
      <c r="H173" s="28">
        <v>-16.579999999999998</v>
      </c>
      <c r="I173" s="33"/>
    </row>
    <row r="174" spans="1:9" x14ac:dyDescent="0.35">
      <c r="A174" s="25" t="s">
        <v>146</v>
      </c>
      <c r="B174" s="25" t="s">
        <v>147</v>
      </c>
      <c r="C174" s="32" t="s">
        <v>134</v>
      </c>
      <c r="D174" s="25">
        <v>2019</v>
      </c>
      <c r="E174" s="26">
        <v>5</v>
      </c>
      <c r="F174" s="27">
        <v>43616</v>
      </c>
      <c r="G174" s="29"/>
      <c r="H174" s="28">
        <v>-22.91</v>
      </c>
      <c r="I174" s="33"/>
    </row>
    <row r="175" spans="1:9" x14ac:dyDescent="0.35">
      <c r="A175" s="25" t="s">
        <v>131</v>
      </c>
      <c r="B175" s="25" t="s">
        <v>132</v>
      </c>
      <c r="C175" s="32" t="s">
        <v>148</v>
      </c>
      <c r="D175" s="25">
        <v>2019</v>
      </c>
      <c r="E175" s="26">
        <v>5</v>
      </c>
      <c r="F175" s="27">
        <v>43616</v>
      </c>
      <c r="G175" s="29"/>
      <c r="H175" s="28">
        <v>-900</v>
      </c>
      <c r="I175" s="33"/>
    </row>
    <row r="176" spans="1:9" x14ac:dyDescent="0.35">
      <c r="A176" s="25" t="s">
        <v>146</v>
      </c>
      <c r="B176" s="25" t="s">
        <v>147</v>
      </c>
      <c r="C176" s="25" t="s">
        <v>134</v>
      </c>
      <c r="D176" s="25">
        <v>2019</v>
      </c>
      <c r="E176" s="26">
        <v>5</v>
      </c>
      <c r="F176" s="27">
        <v>43616</v>
      </c>
      <c r="G176" s="29"/>
      <c r="H176" s="28">
        <v>-1315.2</v>
      </c>
      <c r="I176" s="33"/>
    </row>
    <row r="177" spans="1:9" x14ac:dyDescent="0.35">
      <c r="A177" s="25" t="s">
        <v>146</v>
      </c>
      <c r="B177" s="25" t="s">
        <v>147</v>
      </c>
      <c r="C177" s="32" t="s">
        <v>134</v>
      </c>
      <c r="D177" s="25">
        <v>2019</v>
      </c>
      <c r="E177" s="26">
        <v>5</v>
      </c>
      <c r="F177" s="27">
        <v>43616</v>
      </c>
      <c r="G177" s="29"/>
      <c r="H177" s="28">
        <v>-539.02</v>
      </c>
      <c r="I177" s="33"/>
    </row>
    <row r="178" spans="1:9" x14ac:dyDescent="0.35">
      <c r="A178" s="25" t="s">
        <v>146</v>
      </c>
      <c r="B178" s="25" t="s">
        <v>147</v>
      </c>
      <c r="C178" s="32" t="s">
        <v>134</v>
      </c>
      <c r="D178" s="25">
        <v>2019</v>
      </c>
      <c r="E178" s="26">
        <v>5</v>
      </c>
      <c r="F178" s="27">
        <v>43616</v>
      </c>
      <c r="G178" s="29"/>
      <c r="H178" s="28">
        <v>-227.92</v>
      </c>
      <c r="I178" s="33"/>
    </row>
    <row r="179" spans="1:9" x14ac:dyDescent="0.35">
      <c r="A179" s="25" t="s">
        <v>146</v>
      </c>
      <c r="B179" s="25" t="s">
        <v>147</v>
      </c>
      <c r="C179" s="32" t="s">
        <v>134</v>
      </c>
      <c r="D179" s="25">
        <v>2019</v>
      </c>
      <c r="E179" s="26">
        <v>5</v>
      </c>
      <c r="F179" s="27">
        <v>43616</v>
      </c>
      <c r="G179" s="29"/>
      <c r="H179" s="28">
        <v>-100.3</v>
      </c>
      <c r="I179" s="33"/>
    </row>
    <row r="180" spans="1:9" x14ac:dyDescent="0.35">
      <c r="A180" s="25" t="s">
        <v>146</v>
      </c>
      <c r="B180" s="25" t="s">
        <v>147</v>
      </c>
      <c r="C180" s="32" t="s">
        <v>134</v>
      </c>
      <c r="D180" s="25">
        <v>2019</v>
      </c>
      <c r="E180" s="26">
        <v>5</v>
      </c>
      <c r="F180" s="27">
        <v>43616</v>
      </c>
      <c r="G180" s="29"/>
      <c r="H180" s="28">
        <v>-690</v>
      </c>
      <c r="I180" s="33"/>
    </row>
    <row r="181" spans="1:9" x14ac:dyDescent="0.35">
      <c r="A181" s="25" t="s">
        <v>146</v>
      </c>
      <c r="B181" s="25" t="s">
        <v>147</v>
      </c>
      <c r="C181" s="32" t="s">
        <v>134</v>
      </c>
      <c r="D181" s="25">
        <v>2019</v>
      </c>
      <c r="E181" s="26">
        <v>5</v>
      </c>
      <c r="F181" s="27">
        <v>43616</v>
      </c>
      <c r="G181" s="29"/>
      <c r="H181" s="28">
        <v>-3111.2</v>
      </c>
      <c r="I181" s="33"/>
    </row>
    <row r="182" spans="1:9" x14ac:dyDescent="0.35">
      <c r="A182" s="25" t="s">
        <v>146</v>
      </c>
      <c r="B182" s="25" t="s">
        <v>147</v>
      </c>
      <c r="C182" s="32" t="s">
        <v>134</v>
      </c>
      <c r="D182" s="25">
        <v>2019</v>
      </c>
      <c r="E182" s="26">
        <v>5</v>
      </c>
      <c r="F182" s="27">
        <v>43616</v>
      </c>
      <c r="G182" s="29"/>
      <c r="H182" s="28">
        <v>-7828.8</v>
      </c>
      <c r="I182" s="33"/>
    </row>
    <row r="183" spans="1:9" x14ac:dyDescent="0.35">
      <c r="A183" s="25" t="s">
        <v>149</v>
      </c>
      <c r="B183" s="25" t="s">
        <v>164</v>
      </c>
      <c r="C183" s="32" t="s">
        <v>134</v>
      </c>
      <c r="D183" s="25">
        <v>2019</v>
      </c>
      <c r="E183" s="26">
        <v>5</v>
      </c>
      <c r="F183" s="27">
        <v>43616</v>
      </c>
      <c r="G183" s="29"/>
      <c r="H183" s="28">
        <v>-456</v>
      </c>
      <c r="I183" s="33"/>
    </row>
    <row r="184" spans="1:9" x14ac:dyDescent="0.35">
      <c r="A184" s="25" t="s">
        <v>146</v>
      </c>
      <c r="B184" s="25" t="s">
        <v>147</v>
      </c>
      <c r="C184" s="32" t="s">
        <v>134</v>
      </c>
      <c r="D184" s="25">
        <v>2019</v>
      </c>
      <c r="E184" s="26">
        <v>5</v>
      </c>
      <c r="F184" s="27">
        <v>43616</v>
      </c>
      <c r="G184" s="29"/>
      <c r="H184" s="28">
        <v>-654.73</v>
      </c>
      <c r="I184" s="33"/>
    </row>
    <row r="185" spans="1:9" x14ac:dyDescent="0.35">
      <c r="A185" s="25" t="s">
        <v>150</v>
      </c>
      <c r="B185" s="25" t="s">
        <v>161</v>
      </c>
      <c r="C185" s="32" t="s">
        <v>148</v>
      </c>
      <c r="D185" s="25">
        <v>2019</v>
      </c>
      <c r="E185" s="26">
        <v>5</v>
      </c>
      <c r="F185" s="27">
        <v>43616</v>
      </c>
      <c r="G185" s="29"/>
      <c r="H185" s="28">
        <v>-3708</v>
      </c>
      <c r="I185" s="33"/>
    </row>
    <row r="186" spans="1:9" x14ac:dyDescent="0.35">
      <c r="A186" s="25" t="s">
        <v>149</v>
      </c>
      <c r="B186" s="25" t="s">
        <v>164</v>
      </c>
      <c r="C186" s="32" t="s">
        <v>134</v>
      </c>
      <c r="D186" s="25">
        <v>2019</v>
      </c>
      <c r="E186" s="26">
        <v>5</v>
      </c>
      <c r="F186" s="27">
        <v>43616</v>
      </c>
      <c r="G186" s="29"/>
      <c r="H186" s="28">
        <v>-252.95</v>
      </c>
      <c r="I186" s="33"/>
    </row>
    <row r="187" spans="1:9" x14ac:dyDescent="0.35">
      <c r="A187" s="25" t="s">
        <v>131</v>
      </c>
      <c r="B187" s="25" t="s">
        <v>132</v>
      </c>
      <c r="C187" s="32" t="s">
        <v>168</v>
      </c>
      <c r="D187" s="25">
        <v>2019</v>
      </c>
      <c r="E187" s="26">
        <v>5</v>
      </c>
      <c r="F187" s="27">
        <v>43616</v>
      </c>
      <c r="G187" s="29"/>
      <c r="H187" s="28">
        <v>-1785.7</v>
      </c>
      <c r="I187" s="33"/>
    </row>
    <row r="188" spans="1:9" x14ac:dyDescent="0.35">
      <c r="A188" s="25" t="s">
        <v>146</v>
      </c>
      <c r="B188" s="25" t="s">
        <v>147</v>
      </c>
      <c r="C188" s="25" t="s">
        <v>134</v>
      </c>
      <c r="D188" s="25">
        <v>2019</v>
      </c>
      <c r="E188" s="26">
        <v>5</v>
      </c>
      <c r="F188" s="27">
        <v>43616</v>
      </c>
      <c r="G188" s="29"/>
      <c r="H188" s="28">
        <v>-1219.45</v>
      </c>
      <c r="I188" s="33"/>
    </row>
    <row r="189" spans="1:9" x14ac:dyDescent="0.35">
      <c r="A189" s="25" t="s">
        <v>150</v>
      </c>
      <c r="B189" s="25" t="s">
        <v>151</v>
      </c>
      <c r="C189" s="25" t="s">
        <v>148</v>
      </c>
      <c r="D189" s="25">
        <v>2019</v>
      </c>
      <c r="E189" s="26">
        <v>5</v>
      </c>
      <c r="F189" s="27">
        <v>43616</v>
      </c>
      <c r="G189" s="29"/>
      <c r="H189" s="28">
        <v>-3403.25</v>
      </c>
      <c r="I189" s="33"/>
    </row>
    <row r="190" spans="1:9" x14ac:dyDescent="0.35">
      <c r="A190" s="25" t="s">
        <v>146</v>
      </c>
      <c r="B190" s="25" t="s">
        <v>156</v>
      </c>
      <c r="C190" s="25" t="s">
        <v>142</v>
      </c>
      <c r="D190" s="25">
        <v>2019</v>
      </c>
      <c r="E190" s="26">
        <v>5</v>
      </c>
      <c r="F190" s="27">
        <v>43616</v>
      </c>
      <c r="G190" s="29"/>
      <c r="H190" s="28">
        <v>-24000</v>
      </c>
      <c r="I190" s="33"/>
    </row>
    <row r="191" spans="1:9" x14ac:dyDescent="0.35">
      <c r="A191" s="25" t="s">
        <v>149</v>
      </c>
      <c r="B191" s="25" t="s">
        <v>164</v>
      </c>
      <c r="C191" s="25" t="s">
        <v>134</v>
      </c>
      <c r="D191" s="25">
        <v>2019</v>
      </c>
      <c r="E191" s="26">
        <v>5</v>
      </c>
      <c r="F191" s="27">
        <v>43616</v>
      </c>
      <c r="G191" s="29"/>
      <c r="H191" s="28">
        <v>-444.02</v>
      </c>
      <c r="I191" s="33"/>
    </row>
    <row r="192" spans="1:9" x14ac:dyDescent="0.35">
      <c r="A192" s="25" t="s">
        <v>146</v>
      </c>
      <c r="B192" s="25" t="s">
        <v>156</v>
      </c>
      <c r="C192" s="25" t="s">
        <v>142</v>
      </c>
      <c r="D192" s="25">
        <v>2019</v>
      </c>
      <c r="E192" s="26">
        <v>5</v>
      </c>
      <c r="F192" s="27">
        <v>43616</v>
      </c>
      <c r="G192" s="29"/>
      <c r="H192" s="28">
        <v>-3816</v>
      </c>
      <c r="I192" s="33"/>
    </row>
    <row r="193" spans="1:9" x14ac:dyDescent="0.35">
      <c r="A193" s="25" t="s">
        <v>146</v>
      </c>
      <c r="B193" s="25" t="s">
        <v>156</v>
      </c>
      <c r="C193" s="25" t="s">
        <v>142</v>
      </c>
      <c r="D193" s="25">
        <v>2019</v>
      </c>
      <c r="E193" s="26">
        <v>5</v>
      </c>
      <c r="F193" s="27">
        <v>43616</v>
      </c>
      <c r="G193" s="29"/>
      <c r="H193" s="28">
        <v>-2520</v>
      </c>
      <c r="I193" s="33"/>
    </row>
    <row r="194" spans="1:9" x14ac:dyDescent="0.35">
      <c r="A194" s="25" t="s">
        <v>149</v>
      </c>
      <c r="B194" s="25" t="s">
        <v>164</v>
      </c>
      <c r="C194" s="32" t="s">
        <v>134</v>
      </c>
      <c r="D194" s="25">
        <v>2019</v>
      </c>
      <c r="E194" s="26">
        <v>5</v>
      </c>
      <c r="F194" s="27">
        <v>43616</v>
      </c>
      <c r="G194" s="29"/>
      <c r="H194" s="28">
        <v>-222.46</v>
      </c>
      <c r="I194" s="33"/>
    </row>
    <row r="195" spans="1:9" x14ac:dyDescent="0.35">
      <c r="A195" s="25" t="s">
        <v>146</v>
      </c>
      <c r="B195" s="25" t="s">
        <v>156</v>
      </c>
      <c r="C195" s="25" t="s">
        <v>142</v>
      </c>
      <c r="D195" s="25">
        <v>2019</v>
      </c>
      <c r="E195" s="26">
        <v>5</v>
      </c>
      <c r="F195" s="27">
        <v>43616</v>
      </c>
      <c r="G195" s="29"/>
      <c r="H195" s="28">
        <v>-3110.4</v>
      </c>
      <c r="I195" s="33"/>
    </row>
    <row r="196" spans="1:9" x14ac:dyDescent="0.35">
      <c r="A196" s="25" t="s">
        <v>146</v>
      </c>
      <c r="B196" s="25" t="s">
        <v>156</v>
      </c>
      <c r="C196" s="25" t="s">
        <v>142</v>
      </c>
      <c r="D196" s="25">
        <v>2019</v>
      </c>
      <c r="E196" s="26">
        <v>5</v>
      </c>
      <c r="F196" s="27">
        <v>43616</v>
      </c>
      <c r="G196" s="29"/>
      <c r="H196" s="28">
        <v>-192</v>
      </c>
      <c r="I196" s="33"/>
    </row>
    <row r="197" spans="1:9" x14ac:dyDescent="0.35">
      <c r="A197" s="25" t="s">
        <v>150</v>
      </c>
      <c r="B197" s="25" t="s">
        <v>161</v>
      </c>
      <c r="C197" s="32" t="s">
        <v>148</v>
      </c>
      <c r="D197" s="25">
        <v>2019</v>
      </c>
      <c r="E197" s="26">
        <v>5</v>
      </c>
      <c r="F197" s="27">
        <v>43616</v>
      </c>
      <c r="G197" s="29"/>
      <c r="H197" s="28">
        <v>-156</v>
      </c>
      <c r="I197" s="33"/>
    </row>
    <row r="198" spans="1:9" x14ac:dyDescent="0.35">
      <c r="A198" s="25" t="s">
        <v>149</v>
      </c>
      <c r="B198" s="25" t="s">
        <v>164</v>
      </c>
      <c r="C198" s="25" t="s">
        <v>134</v>
      </c>
      <c r="D198" s="25">
        <v>2019</v>
      </c>
      <c r="E198" s="26">
        <v>5</v>
      </c>
      <c r="F198" s="27">
        <v>43616</v>
      </c>
      <c r="G198" s="29"/>
      <c r="H198" s="28">
        <v>-470.42</v>
      </c>
      <c r="I198" s="33"/>
    </row>
    <row r="199" spans="1:9" x14ac:dyDescent="0.35">
      <c r="A199" s="25" t="s">
        <v>131</v>
      </c>
      <c r="B199" s="25" t="s">
        <v>132</v>
      </c>
      <c r="C199" s="25" t="s">
        <v>134</v>
      </c>
      <c r="D199" s="25">
        <v>2019</v>
      </c>
      <c r="E199" s="26">
        <v>5</v>
      </c>
      <c r="F199" s="27">
        <v>43616</v>
      </c>
      <c r="G199" s="29"/>
      <c r="H199" s="28">
        <v>-90</v>
      </c>
      <c r="I199" s="33"/>
    </row>
    <row r="200" spans="1:9" x14ac:dyDescent="0.35">
      <c r="A200" s="25" t="s">
        <v>149</v>
      </c>
      <c r="B200" s="25" t="s">
        <v>164</v>
      </c>
      <c r="C200" s="25" t="s">
        <v>134</v>
      </c>
      <c r="D200" s="25">
        <v>2019</v>
      </c>
      <c r="E200" s="26">
        <v>5</v>
      </c>
      <c r="F200" s="27">
        <v>43616</v>
      </c>
      <c r="G200" s="29">
        <v>51</v>
      </c>
      <c r="H200" s="28"/>
      <c r="I200" s="33"/>
    </row>
    <row r="201" spans="1:9" x14ac:dyDescent="0.35">
      <c r="A201" s="25" t="s">
        <v>131</v>
      </c>
      <c r="B201" s="25" t="s">
        <v>132</v>
      </c>
      <c r="C201" s="25" t="s">
        <v>134</v>
      </c>
      <c r="D201" s="25">
        <v>2019</v>
      </c>
      <c r="E201" s="26">
        <v>5</v>
      </c>
      <c r="F201" s="27">
        <v>43616</v>
      </c>
      <c r="G201" s="29"/>
      <c r="H201" s="28">
        <v>-240</v>
      </c>
      <c r="I201" s="33"/>
    </row>
    <row r="202" spans="1:9" x14ac:dyDescent="0.35">
      <c r="A202" s="25" t="s">
        <v>130</v>
      </c>
      <c r="B202" s="25" t="s">
        <v>130</v>
      </c>
      <c r="C202" s="25" t="s">
        <v>144</v>
      </c>
      <c r="D202" s="25">
        <v>2019</v>
      </c>
      <c r="E202" s="26">
        <v>5</v>
      </c>
      <c r="F202" s="27">
        <v>43616</v>
      </c>
      <c r="G202" s="25"/>
      <c r="H202" s="28"/>
      <c r="I202" s="33"/>
    </row>
    <row r="203" spans="1:9" x14ac:dyDescent="0.35">
      <c r="A203" s="25" t="s">
        <v>131</v>
      </c>
      <c r="B203" s="25" t="s">
        <v>136</v>
      </c>
      <c r="C203" s="25" t="s">
        <v>109</v>
      </c>
      <c r="D203" s="25">
        <v>2019</v>
      </c>
      <c r="E203" s="26">
        <v>6</v>
      </c>
      <c r="F203" s="27">
        <v>43617</v>
      </c>
      <c r="G203" s="28"/>
      <c r="H203" s="28">
        <v>-100</v>
      </c>
      <c r="I203" s="33"/>
    </row>
    <row r="204" spans="1:9" x14ac:dyDescent="0.35">
      <c r="A204" s="25" t="s">
        <v>131</v>
      </c>
      <c r="B204" s="25" t="s">
        <v>132</v>
      </c>
      <c r="C204" s="25" t="s">
        <v>167</v>
      </c>
      <c r="D204" s="25">
        <v>2019</v>
      </c>
      <c r="E204" s="26">
        <v>6</v>
      </c>
      <c r="F204" s="27">
        <v>43617</v>
      </c>
      <c r="G204" s="29"/>
      <c r="H204" s="29"/>
      <c r="I204" s="33"/>
    </row>
    <row r="205" spans="1:9" x14ac:dyDescent="0.35">
      <c r="A205" s="25" t="s">
        <v>150</v>
      </c>
      <c r="B205" s="25" t="s">
        <v>151</v>
      </c>
      <c r="C205" s="25" t="s">
        <v>152</v>
      </c>
      <c r="D205" s="25">
        <v>2019</v>
      </c>
      <c r="E205" s="26">
        <v>6</v>
      </c>
      <c r="F205" s="27">
        <v>43617</v>
      </c>
      <c r="G205" s="29"/>
      <c r="H205" s="29">
        <v>-5884.2</v>
      </c>
      <c r="I205" s="33"/>
    </row>
    <row r="206" spans="1:9" x14ac:dyDescent="0.35">
      <c r="A206" s="25" t="s">
        <v>130</v>
      </c>
      <c r="B206" s="25" t="s">
        <v>130</v>
      </c>
      <c r="C206" s="25" t="s">
        <v>117</v>
      </c>
      <c r="D206" s="25">
        <v>2019</v>
      </c>
      <c r="E206" s="26">
        <v>6</v>
      </c>
      <c r="F206" s="27">
        <v>43626</v>
      </c>
      <c r="G206" s="29">
        <v>13999.2</v>
      </c>
      <c r="H206" s="29"/>
      <c r="I206" s="33"/>
    </row>
    <row r="207" spans="1:9" x14ac:dyDescent="0.35">
      <c r="A207" s="25" t="s">
        <v>137</v>
      </c>
      <c r="B207" s="25" t="s">
        <v>138</v>
      </c>
      <c r="C207" s="25" t="s">
        <v>139</v>
      </c>
      <c r="D207" s="25">
        <v>2019</v>
      </c>
      <c r="E207" s="26">
        <v>6</v>
      </c>
      <c r="F207" s="27">
        <v>43632</v>
      </c>
      <c r="G207" s="31"/>
      <c r="H207" s="28">
        <v>0</v>
      </c>
      <c r="I207" s="33"/>
    </row>
    <row r="208" spans="1:9" x14ac:dyDescent="0.35">
      <c r="A208" s="25" t="s">
        <v>131</v>
      </c>
      <c r="B208" s="25" t="s">
        <v>141</v>
      </c>
      <c r="C208" s="25" t="s">
        <v>145</v>
      </c>
      <c r="D208" s="25">
        <v>2019</v>
      </c>
      <c r="E208" s="26">
        <v>6</v>
      </c>
      <c r="F208" s="27">
        <v>43636</v>
      </c>
      <c r="G208" s="31"/>
      <c r="H208" s="28">
        <v>-3000</v>
      </c>
      <c r="I208" s="33"/>
    </row>
    <row r="209" spans="1:9" x14ac:dyDescent="0.35">
      <c r="A209" s="25" t="s">
        <v>130</v>
      </c>
      <c r="B209" s="25" t="s">
        <v>130</v>
      </c>
      <c r="C209" s="25" t="s">
        <v>117</v>
      </c>
      <c r="D209" s="25">
        <v>2019</v>
      </c>
      <c r="E209" s="26">
        <v>6</v>
      </c>
      <c r="F209" s="27">
        <v>43636</v>
      </c>
      <c r="G209" s="31">
        <v>56700</v>
      </c>
      <c r="H209" s="28"/>
      <c r="I209" s="33"/>
    </row>
    <row r="210" spans="1:9" x14ac:dyDescent="0.35">
      <c r="A210" s="25" t="s">
        <v>131</v>
      </c>
      <c r="B210" s="25" t="s">
        <v>141</v>
      </c>
      <c r="C210" s="25" t="s">
        <v>143</v>
      </c>
      <c r="D210" s="25">
        <v>2019</v>
      </c>
      <c r="E210" s="26">
        <v>6</v>
      </c>
      <c r="F210" s="27">
        <v>43646</v>
      </c>
      <c r="G210" s="25"/>
      <c r="H210" s="28">
        <v>-1900</v>
      </c>
      <c r="I210" s="33"/>
    </row>
    <row r="211" spans="1:9" x14ac:dyDescent="0.35">
      <c r="A211" s="25" t="s">
        <v>131</v>
      </c>
      <c r="B211" s="25" t="s">
        <v>141</v>
      </c>
      <c r="C211" s="25" t="s">
        <v>143</v>
      </c>
      <c r="D211" s="25">
        <v>2019</v>
      </c>
      <c r="E211" s="26">
        <v>6</v>
      </c>
      <c r="F211" s="27">
        <v>43646</v>
      </c>
      <c r="G211" s="25"/>
      <c r="H211" s="28">
        <v>-1700</v>
      </c>
      <c r="I211" s="33"/>
    </row>
    <row r="212" spans="1:9" x14ac:dyDescent="0.35">
      <c r="A212" s="25" t="s">
        <v>131</v>
      </c>
      <c r="B212" s="25" t="s">
        <v>141</v>
      </c>
      <c r="C212" s="25" t="s">
        <v>143</v>
      </c>
      <c r="D212" s="25">
        <v>2019</v>
      </c>
      <c r="E212" s="26">
        <v>6</v>
      </c>
      <c r="F212" s="27">
        <v>43646</v>
      </c>
      <c r="G212" s="25"/>
      <c r="H212" s="28">
        <v>-495</v>
      </c>
      <c r="I212" s="33"/>
    </row>
    <row r="213" spans="1:9" x14ac:dyDescent="0.35">
      <c r="A213" s="25" t="s">
        <v>131</v>
      </c>
      <c r="B213" s="25" t="s">
        <v>141</v>
      </c>
      <c r="C213" s="25" t="s">
        <v>143</v>
      </c>
      <c r="D213" s="25">
        <v>2019</v>
      </c>
      <c r="E213" s="26">
        <v>6</v>
      </c>
      <c r="F213" s="27">
        <v>43646</v>
      </c>
      <c r="G213" s="25"/>
      <c r="H213" s="28">
        <v>-570</v>
      </c>
      <c r="I213" s="33"/>
    </row>
    <row r="214" spans="1:9" x14ac:dyDescent="0.35">
      <c r="A214" s="25" t="s">
        <v>131</v>
      </c>
      <c r="B214" s="25" t="s">
        <v>136</v>
      </c>
      <c r="C214" s="25" t="s">
        <v>109</v>
      </c>
      <c r="D214" s="25">
        <v>2019</v>
      </c>
      <c r="E214" s="26">
        <v>6</v>
      </c>
      <c r="F214" s="27">
        <v>43646</v>
      </c>
      <c r="G214" s="31"/>
      <c r="H214" s="28">
        <v>-1500</v>
      </c>
      <c r="I214" s="33"/>
    </row>
    <row r="215" spans="1:9" x14ac:dyDescent="0.35">
      <c r="A215" s="25" t="s">
        <v>146</v>
      </c>
      <c r="B215" s="25" t="s">
        <v>147</v>
      </c>
      <c r="C215" s="25" t="s">
        <v>134</v>
      </c>
      <c r="D215" s="25">
        <v>2019</v>
      </c>
      <c r="E215" s="26">
        <v>6</v>
      </c>
      <c r="F215" s="27">
        <v>43646</v>
      </c>
      <c r="G215" s="31"/>
      <c r="H215" s="28">
        <v>-5984.8</v>
      </c>
      <c r="I215" s="33"/>
    </row>
    <row r="216" spans="1:9" x14ac:dyDescent="0.35">
      <c r="A216" s="25" t="s">
        <v>131</v>
      </c>
      <c r="B216" s="25" t="s">
        <v>132</v>
      </c>
      <c r="C216" s="25" t="s">
        <v>134</v>
      </c>
      <c r="D216" s="25">
        <v>2019</v>
      </c>
      <c r="E216" s="26">
        <v>6</v>
      </c>
      <c r="F216" s="27">
        <v>43646</v>
      </c>
      <c r="G216" s="25"/>
      <c r="H216" s="28">
        <v>-8000</v>
      </c>
      <c r="I216" s="33"/>
    </row>
    <row r="217" spans="1:9" x14ac:dyDescent="0.35">
      <c r="A217" s="25" t="s">
        <v>150</v>
      </c>
      <c r="B217" s="25" t="s">
        <v>161</v>
      </c>
      <c r="C217" s="32" t="s">
        <v>148</v>
      </c>
      <c r="D217" s="25">
        <v>2019</v>
      </c>
      <c r="E217" s="26">
        <v>6</v>
      </c>
      <c r="F217" s="27">
        <v>43646</v>
      </c>
      <c r="G217" s="25"/>
      <c r="H217" s="28">
        <v>-1090</v>
      </c>
      <c r="I217" s="33"/>
    </row>
    <row r="218" spans="1:9" x14ac:dyDescent="0.35">
      <c r="A218" s="25" t="s">
        <v>150</v>
      </c>
      <c r="B218" s="25" t="s">
        <v>161</v>
      </c>
      <c r="C218" s="32" t="s">
        <v>148</v>
      </c>
      <c r="D218" s="25">
        <v>2019</v>
      </c>
      <c r="E218" s="26">
        <v>6</v>
      </c>
      <c r="F218" s="27">
        <v>43646</v>
      </c>
      <c r="G218" s="25"/>
      <c r="H218" s="28">
        <v>-510</v>
      </c>
      <c r="I218" s="33"/>
    </row>
    <row r="219" spans="1:9" x14ac:dyDescent="0.35">
      <c r="A219" s="25" t="s">
        <v>131</v>
      </c>
      <c r="B219" s="25" t="s">
        <v>132</v>
      </c>
      <c r="C219" s="32" t="s">
        <v>148</v>
      </c>
      <c r="D219" s="25">
        <v>2019</v>
      </c>
      <c r="E219" s="26">
        <v>6</v>
      </c>
      <c r="F219" s="27">
        <v>43646</v>
      </c>
      <c r="G219" s="28"/>
      <c r="H219" s="28">
        <v>-900</v>
      </c>
      <c r="I219" s="33"/>
    </row>
    <row r="220" spans="1:9" x14ac:dyDescent="0.35">
      <c r="A220" s="25" t="s">
        <v>146</v>
      </c>
      <c r="B220" s="25" t="s">
        <v>147</v>
      </c>
      <c r="C220" s="25" t="s">
        <v>134</v>
      </c>
      <c r="D220" s="25">
        <v>2019</v>
      </c>
      <c r="E220" s="26">
        <v>6</v>
      </c>
      <c r="F220" s="27">
        <v>43646</v>
      </c>
      <c r="G220" s="28"/>
      <c r="H220" s="28">
        <v>-4230</v>
      </c>
      <c r="I220" s="33"/>
    </row>
    <row r="221" spans="1:9" x14ac:dyDescent="0.35">
      <c r="A221" s="25" t="s">
        <v>146</v>
      </c>
      <c r="B221" s="25" t="s">
        <v>147</v>
      </c>
      <c r="C221" s="32" t="s">
        <v>134</v>
      </c>
      <c r="D221" s="25">
        <v>2019</v>
      </c>
      <c r="E221" s="26">
        <v>6</v>
      </c>
      <c r="F221" s="27">
        <v>43646</v>
      </c>
      <c r="G221" s="28"/>
      <c r="H221" s="28">
        <v>-690</v>
      </c>
      <c r="I221" s="33"/>
    </row>
    <row r="222" spans="1:9" x14ac:dyDescent="0.35">
      <c r="A222" s="25" t="s">
        <v>146</v>
      </c>
      <c r="B222" s="25" t="s">
        <v>147</v>
      </c>
      <c r="C222" s="32" t="s">
        <v>134</v>
      </c>
      <c r="D222" s="25">
        <v>2019</v>
      </c>
      <c r="E222" s="26">
        <v>6</v>
      </c>
      <c r="F222" s="27">
        <v>43646</v>
      </c>
      <c r="G222" s="28"/>
      <c r="H222" s="28">
        <v>-3111.2</v>
      </c>
      <c r="I222" s="33"/>
    </row>
    <row r="223" spans="1:9" x14ac:dyDescent="0.35">
      <c r="A223" s="25" t="s">
        <v>146</v>
      </c>
      <c r="B223" s="25" t="s">
        <v>147</v>
      </c>
      <c r="C223" s="32" t="s">
        <v>134</v>
      </c>
      <c r="D223" s="25">
        <v>2019</v>
      </c>
      <c r="E223" s="26">
        <v>6</v>
      </c>
      <c r="F223" s="27">
        <v>43646</v>
      </c>
      <c r="G223" s="28"/>
      <c r="H223" s="28">
        <v>-7828.8</v>
      </c>
      <c r="I223" s="33"/>
    </row>
    <row r="224" spans="1:9" x14ac:dyDescent="0.35">
      <c r="A224" s="25" t="s">
        <v>150</v>
      </c>
      <c r="B224" s="25" t="s">
        <v>151</v>
      </c>
      <c r="C224" s="25" t="s">
        <v>148</v>
      </c>
      <c r="D224" s="25">
        <v>2019</v>
      </c>
      <c r="E224" s="26">
        <v>6</v>
      </c>
      <c r="F224" s="27">
        <v>43646</v>
      </c>
      <c r="G224" s="28"/>
      <c r="H224" s="28">
        <v>-3403.27</v>
      </c>
      <c r="I224" s="33"/>
    </row>
    <row r="225" spans="1:9" x14ac:dyDescent="0.35">
      <c r="A225" s="25" t="s">
        <v>146</v>
      </c>
      <c r="B225" s="25" t="s">
        <v>156</v>
      </c>
      <c r="C225" s="25" t="s">
        <v>142</v>
      </c>
      <c r="D225" s="25">
        <v>2019</v>
      </c>
      <c r="E225" s="26">
        <v>6</v>
      </c>
      <c r="F225" s="27">
        <v>43646</v>
      </c>
      <c r="G225" s="28"/>
      <c r="H225" s="28">
        <v>-14436</v>
      </c>
      <c r="I225" s="33"/>
    </row>
    <row r="226" spans="1:9" x14ac:dyDescent="0.35">
      <c r="A226" s="25" t="s">
        <v>149</v>
      </c>
      <c r="B226" s="25" t="s">
        <v>164</v>
      </c>
      <c r="C226" s="25" t="s">
        <v>134</v>
      </c>
      <c r="D226" s="25">
        <v>2019</v>
      </c>
      <c r="E226" s="26">
        <v>6</v>
      </c>
      <c r="F226" s="27">
        <v>43646</v>
      </c>
      <c r="G226" s="28"/>
      <c r="H226" s="28">
        <v>-2113.85</v>
      </c>
      <c r="I226" s="33"/>
    </row>
    <row r="227" spans="1:9" x14ac:dyDescent="0.35">
      <c r="A227" s="25" t="s">
        <v>150</v>
      </c>
      <c r="B227" s="25" t="s">
        <v>161</v>
      </c>
      <c r="C227" s="25" t="s">
        <v>148</v>
      </c>
      <c r="D227" s="25">
        <v>2019</v>
      </c>
      <c r="E227" s="26">
        <v>6</v>
      </c>
      <c r="F227" s="27">
        <v>43646</v>
      </c>
      <c r="G227" s="28"/>
      <c r="H227" s="28">
        <v>-2940</v>
      </c>
      <c r="I227" s="33"/>
    </row>
    <row r="228" spans="1:9" x14ac:dyDescent="0.35">
      <c r="A228" s="25" t="s">
        <v>131</v>
      </c>
      <c r="B228" s="25" t="s">
        <v>135</v>
      </c>
      <c r="C228" s="32" t="s">
        <v>133</v>
      </c>
      <c r="D228" s="25">
        <v>2019</v>
      </c>
      <c r="E228" s="26">
        <v>6</v>
      </c>
      <c r="F228" s="27">
        <v>43646</v>
      </c>
      <c r="G228" s="28"/>
      <c r="H228" s="28">
        <v>-1800</v>
      </c>
      <c r="I228" s="33"/>
    </row>
    <row r="229" spans="1:9" x14ac:dyDescent="0.35">
      <c r="A229" s="25" t="s">
        <v>146</v>
      </c>
      <c r="B229" s="25" t="s">
        <v>156</v>
      </c>
      <c r="C229" s="25" t="s">
        <v>142</v>
      </c>
      <c r="D229" s="25">
        <v>2019</v>
      </c>
      <c r="E229" s="26">
        <v>6</v>
      </c>
      <c r="F229" s="27">
        <v>43646</v>
      </c>
      <c r="G229" s="28"/>
      <c r="H229" s="28">
        <v>-2916</v>
      </c>
      <c r="I229" s="33"/>
    </row>
    <row r="230" spans="1:9" x14ac:dyDescent="0.35">
      <c r="A230" s="25" t="s">
        <v>146</v>
      </c>
      <c r="B230" s="25" t="s">
        <v>156</v>
      </c>
      <c r="C230" s="25" t="s">
        <v>142</v>
      </c>
      <c r="D230" s="25">
        <v>2019</v>
      </c>
      <c r="E230" s="26">
        <v>6</v>
      </c>
      <c r="F230" s="27">
        <v>43646</v>
      </c>
      <c r="G230" s="28"/>
      <c r="H230" s="28">
        <v>-2328</v>
      </c>
      <c r="I230" s="33"/>
    </row>
    <row r="231" spans="1:9" x14ac:dyDescent="0.35">
      <c r="A231" s="25" t="s">
        <v>149</v>
      </c>
      <c r="B231" s="25" t="s">
        <v>164</v>
      </c>
      <c r="C231" s="32" t="s">
        <v>134</v>
      </c>
      <c r="D231" s="25">
        <v>2019</v>
      </c>
      <c r="E231" s="26">
        <v>6</v>
      </c>
      <c r="F231" s="27">
        <v>43646</v>
      </c>
      <c r="G231" s="28"/>
      <c r="H231" s="28">
        <v>-492</v>
      </c>
      <c r="I231" s="33"/>
    </row>
    <row r="232" spans="1:9" x14ac:dyDescent="0.35">
      <c r="A232" s="25" t="s">
        <v>130</v>
      </c>
      <c r="B232" s="25" t="s">
        <v>130</v>
      </c>
      <c r="C232" s="25" t="s">
        <v>144</v>
      </c>
      <c r="D232" s="25">
        <v>2019</v>
      </c>
      <c r="E232" s="26">
        <v>6</v>
      </c>
      <c r="F232" s="27">
        <v>43646</v>
      </c>
      <c r="G232" s="25"/>
      <c r="H232" s="28"/>
      <c r="I232" s="33"/>
    </row>
    <row r="233" spans="1:9" x14ac:dyDescent="0.35">
      <c r="A233" s="25" t="s">
        <v>131</v>
      </c>
      <c r="B233" s="25" t="s">
        <v>136</v>
      </c>
      <c r="C233" s="25" t="s">
        <v>109</v>
      </c>
      <c r="D233" s="25">
        <v>2019</v>
      </c>
      <c r="E233" s="26">
        <v>7</v>
      </c>
      <c r="F233" s="27">
        <v>43647</v>
      </c>
      <c r="G233" s="28"/>
      <c r="H233" s="28">
        <v>-100</v>
      </c>
      <c r="I233" s="33"/>
    </row>
    <row r="234" spans="1:9" x14ac:dyDescent="0.35">
      <c r="A234" s="25" t="s">
        <v>131</v>
      </c>
      <c r="B234" s="25" t="s">
        <v>132</v>
      </c>
      <c r="C234" s="25" t="s">
        <v>167</v>
      </c>
      <c r="D234" s="25">
        <v>2019</v>
      </c>
      <c r="E234" s="26">
        <v>7</v>
      </c>
      <c r="F234" s="27">
        <v>43647</v>
      </c>
      <c r="G234" s="29"/>
      <c r="H234" s="29"/>
      <c r="I234" s="33"/>
    </row>
    <row r="235" spans="1:9" x14ac:dyDescent="0.35">
      <c r="A235" s="25" t="s">
        <v>150</v>
      </c>
      <c r="B235" s="25" t="s">
        <v>151</v>
      </c>
      <c r="C235" s="25" t="s">
        <v>152</v>
      </c>
      <c r="D235" s="25">
        <v>2019</v>
      </c>
      <c r="E235" s="26">
        <v>7</v>
      </c>
      <c r="F235" s="27">
        <v>43647</v>
      </c>
      <c r="G235" s="29"/>
      <c r="H235" s="29">
        <v>-5884.2</v>
      </c>
      <c r="I235" s="33"/>
    </row>
    <row r="236" spans="1:9" x14ac:dyDescent="0.35">
      <c r="A236" s="25" t="s">
        <v>130</v>
      </c>
      <c r="B236" s="25" t="s">
        <v>130</v>
      </c>
      <c r="C236" s="25" t="s">
        <v>117</v>
      </c>
      <c r="D236" s="25">
        <v>2019</v>
      </c>
      <c r="E236" s="26">
        <v>7</v>
      </c>
      <c r="F236" s="27">
        <v>43656</v>
      </c>
      <c r="G236" s="29">
        <v>7800</v>
      </c>
      <c r="H236" s="29"/>
      <c r="I236" s="33"/>
    </row>
    <row r="237" spans="1:9" x14ac:dyDescent="0.35">
      <c r="A237" s="25" t="s">
        <v>137</v>
      </c>
      <c r="B237" s="25" t="s">
        <v>138</v>
      </c>
      <c r="C237" s="25" t="s">
        <v>139</v>
      </c>
      <c r="D237" s="25">
        <v>2019</v>
      </c>
      <c r="E237" s="26">
        <v>7</v>
      </c>
      <c r="F237" s="27">
        <v>43662</v>
      </c>
      <c r="G237" s="31"/>
      <c r="H237" s="28">
        <v>0</v>
      </c>
      <c r="I237" s="33"/>
    </row>
    <row r="238" spans="1:9" x14ac:dyDescent="0.35">
      <c r="A238" s="25" t="s">
        <v>137</v>
      </c>
      <c r="B238" s="25" t="s">
        <v>140</v>
      </c>
      <c r="C238" s="25" t="s">
        <v>139</v>
      </c>
      <c r="D238" s="25">
        <v>2019</v>
      </c>
      <c r="E238" s="26">
        <v>7</v>
      </c>
      <c r="F238" s="27">
        <v>43662</v>
      </c>
      <c r="G238" s="31"/>
      <c r="H238" s="28"/>
      <c r="I238" s="33"/>
    </row>
    <row r="239" spans="1:9" x14ac:dyDescent="0.35">
      <c r="A239" s="25" t="s">
        <v>131</v>
      </c>
      <c r="B239" s="25" t="s">
        <v>141</v>
      </c>
      <c r="C239" s="25" t="s">
        <v>145</v>
      </c>
      <c r="D239" s="25">
        <v>2019</v>
      </c>
      <c r="E239" s="26">
        <v>7</v>
      </c>
      <c r="F239" s="27">
        <v>43666</v>
      </c>
      <c r="G239" s="31"/>
      <c r="H239" s="28">
        <v>-3000</v>
      </c>
      <c r="I239" s="33"/>
    </row>
    <row r="240" spans="1:9" x14ac:dyDescent="0.35">
      <c r="A240" s="25" t="s">
        <v>131</v>
      </c>
      <c r="B240" s="25" t="s">
        <v>135</v>
      </c>
      <c r="C240" s="32" t="s">
        <v>133</v>
      </c>
      <c r="D240" s="25">
        <v>2019</v>
      </c>
      <c r="E240" s="26">
        <v>7</v>
      </c>
      <c r="F240" s="27">
        <v>43677</v>
      </c>
      <c r="G240" s="31"/>
      <c r="H240" s="28">
        <v>-1000</v>
      </c>
      <c r="I240" s="33"/>
    </row>
    <row r="241" spans="1:9" x14ac:dyDescent="0.35">
      <c r="A241" s="25" t="s">
        <v>131</v>
      </c>
      <c r="B241" s="25" t="s">
        <v>135</v>
      </c>
      <c r="C241" s="32" t="s">
        <v>133</v>
      </c>
      <c r="D241" s="25">
        <v>2019</v>
      </c>
      <c r="E241" s="26">
        <v>7</v>
      </c>
      <c r="F241" s="27">
        <v>43677</v>
      </c>
      <c r="G241" s="31"/>
      <c r="H241" s="28">
        <v>-1000</v>
      </c>
      <c r="I241" s="33"/>
    </row>
    <row r="242" spans="1:9" x14ac:dyDescent="0.35">
      <c r="A242" s="25" t="s">
        <v>131</v>
      </c>
      <c r="B242" s="25" t="s">
        <v>141</v>
      </c>
      <c r="C242" s="25" t="s">
        <v>145</v>
      </c>
      <c r="D242" s="25">
        <v>2019</v>
      </c>
      <c r="E242" s="26">
        <v>7</v>
      </c>
      <c r="F242" s="27">
        <v>43677</v>
      </c>
      <c r="G242" s="25"/>
      <c r="H242" s="28"/>
      <c r="I242" s="33"/>
    </row>
    <row r="243" spans="1:9" x14ac:dyDescent="0.35">
      <c r="A243" s="25" t="s">
        <v>131</v>
      </c>
      <c r="B243" s="25" t="s">
        <v>132</v>
      </c>
      <c r="C243" s="25" t="s">
        <v>145</v>
      </c>
      <c r="D243" s="25">
        <v>2019</v>
      </c>
      <c r="E243" s="26">
        <v>7</v>
      </c>
      <c r="F243" s="27">
        <v>43677</v>
      </c>
      <c r="G243" s="25"/>
      <c r="H243" s="28">
        <v>-100</v>
      </c>
      <c r="I243" s="33"/>
    </row>
    <row r="244" spans="1:9" x14ac:dyDescent="0.35">
      <c r="A244" s="25" t="s">
        <v>131</v>
      </c>
      <c r="B244" s="25" t="s">
        <v>141</v>
      </c>
      <c r="C244" s="25" t="s">
        <v>145</v>
      </c>
      <c r="D244" s="25">
        <v>2019</v>
      </c>
      <c r="E244" s="26">
        <v>7</v>
      </c>
      <c r="F244" s="27">
        <v>43677</v>
      </c>
      <c r="G244" s="25"/>
      <c r="H244" s="28">
        <v>-250</v>
      </c>
      <c r="I244" s="33"/>
    </row>
    <row r="245" spans="1:9" x14ac:dyDescent="0.35">
      <c r="A245" s="25" t="s">
        <v>131</v>
      </c>
      <c r="B245" s="25" t="s">
        <v>135</v>
      </c>
      <c r="C245" s="32" t="s">
        <v>133</v>
      </c>
      <c r="D245" s="25">
        <v>2019</v>
      </c>
      <c r="E245" s="26">
        <v>7</v>
      </c>
      <c r="F245" s="27">
        <v>43677</v>
      </c>
      <c r="G245" s="25"/>
      <c r="H245" s="28">
        <v>-230</v>
      </c>
      <c r="I245" s="33"/>
    </row>
    <row r="246" spans="1:9" x14ac:dyDescent="0.35">
      <c r="A246" s="25" t="s">
        <v>131</v>
      </c>
      <c r="B246" s="25" t="s">
        <v>135</v>
      </c>
      <c r="C246" s="32" t="s">
        <v>133</v>
      </c>
      <c r="D246" s="25">
        <v>2019</v>
      </c>
      <c r="E246" s="26">
        <v>7</v>
      </c>
      <c r="F246" s="27">
        <v>43677</v>
      </c>
      <c r="G246" s="25"/>
      <c r="H246" s="28">
        <v>-2000</v>
      </c>
      <c r="I246" s="33"/>
    </row>
    <row r="247" spans="1:9" x14ac:dyDescent="0.35">
      <c r="A247" s="25" t="s">
        <v>131</v>
      </c>
      <c r="B247" s="25" t="s">
        <v>132</v>
      </c>
      <c r="C247" s="25" t="s">
        <v>134</v>
      </c>
      <c r="D247" s="25">
        <v>2019</v>
      </c>
      <c r="E247" s="26">
        <v>7</v>
      </c>
      <c r="F247" s="27">
        <v>43677</v>
      </c>
      <c r="G247" s="25"/>
      <c r="H247" s="28">
        <v>-8000</v>
      </c>
      <c r="I247" s="33"/>
    </row>
    <row r="248" spans="1:9" x14ac:dyDescent="0.35">
      <c r="A248" s="25" t="s">
        <v>150</v>
      </c>
      <c r="B248" s="25" t="s">
        <v>161</v>
      </c>
      <c r="C248" s="32" t="s">
        <v>148</v>
      </c>
      <c r="D248" s="25">
        <v>2019</v>
      </c>
      <c r="E248" s="26">
        <v>7</v>
      </c>
      <c r="F248" s="27">
        <v>43677</v>
      </c>
      <c r="G248" s="25"/>
      <c r="H248" s="28">
        <v>-1090</v>
      </c>
      <c r="I248" s="33"/>
    </row>
    <row r="249" spans="1:9" x14ac:dyDescent="0.35">
      <c r="A249" s="25" t="s">
        <v>150</v>
      </c>
      <c r="B249" s="25" t="s">
        <v>161</v>
      </c>
      <c r="C249" s="32" t="s">
        <v>148</v>
      </c>
      <c r="D249" s="25">
        <v>2019</v>
      </c>
      <c r="E249" s="26">
        <v>7</v>
      </c>
      <c r="F249" s="27">
        <v>43677</v>
      </c>
      <c r="G249" s="25"/>
      <c r="H249" s="28">
        <v>-510</v>
      </c>
      <c r="I249" s="33"/>
    </row>
    <row r="250" spans="1:9" x14ac:dyDescent="0.35">
      <c r="A250" s="25" t="s">
        <v>146</v>
      </c>
      <c r="B250" s="25" t="s">
        <v>147</v>
      </c>
      <c r="C250" s="32" t="s">
        <v>134</v>
      </c>
      <c r="D250" s="25">
        <v>2019</v>
      </c>
      <c r="E250" s="26">
        <v>7</v>
      </c>
      <c r="F250" s="27">
        <v>43677</v>
      </c>
      <c r="G250" s="28"/>
      <c r="H250" s="28">
        <v>-3111.2</v>
      </c>
      <c r="I250" s="33"/>
    </row>
    <row r="251" spans="1:9" x14ac:dyDescent="0.35">
      <c r="A251" s="25" t="s">
        <v>146</v>
      </c>
      <c r="B251" s="25" t="s">
        <v>147</v>
      </c>
      <c r="C251" s="32" t="s">
        <v>134</v>
      </c>
      <c r="D251" s="25">
        <v>2019</v>
      </c>
      <c r="E251" s="26">
        <v>7</v>
      </c>
      <c r="F251" s="27">
        <v>43677</v>
      </c>
      <c r="G251" s="28"/>
      <c r="H251" s="28">
        <v>-7828.8</v>
      </c>
      <c r="I251" s="33"/>
    </row>
    <row r="252" spans="1:9" ht="12" customHeight="1" x14ac:dyDescent="0.35">
      <c r="A252" s="25" t="s">
        <v>131</v>
      </c>
      <c r="B252" s="25" t="s">
        <v>135</v>
      </c>
      <c r="C252" s="25" t="s">
        <v>133</v>
      </c>
      <c r="D252" s="25">
        <v>2019</v>
      </c>
      <c r="E252" s="26">
        <v>7</v>
      </c>
      <c r="F252" s="27">
        <v>43677</v>
      </c>
      <c r="G252" s="28"/>
      <c r="H252" s="28">
        <v>-250</v>
      </c>
      <c r="I252" s="33"/>
    </row>
    <row r="253" spans="1:9" ht="12" customHeight="1" x14ac:dyDescent="0.35">
      <c r="A253" s="25" t="s">
        <v>146</v>
      </c>
      <c r="B253" s="25" t="s">
        <v>156</v>
      </c>
      <c r="C253" s="25" t="s">
        <v>142</v>
      </c>
      <c r="D253" s="25">
        <v>2019</v>
      </c>
      <c r="E253" s="26">
        <v>7</v>
      </c>
      <c r="F253" s="27">
        <v>43677</v>
      </c>
      <c r="G253" s="28"/>
      <c r="H253" s="28">
        <v>-8112</v>
      </c>
      <c r="I253" s="33"/>
    </row>
    <row r="254" spans="1:9" x14ac:dyDescent="0.35">
      <c r="A254" s="25" t="s">
        <v>130</v>
      </c>
      <c r="B254" s="25" t="s">
        <v>130</v>
      </c>
      <c r="C254" s="25" t="s">
        <v>144</v>
      </c>
      <c r="D254" s="25">
        <v>2019</v>
      </c>
      <c r="E254" s="26">
        <v>7</v>
      </c>
      <c r="F254" s="27">
        <v>43677</v>
      </c>
      <c r="G254" s="25"/>
      <c r="H254" s="28"/>
      <c r="I254" s="33"/>
    </row>
    <row r="255" spans="1:9" x14ac:dyDescent="0.35">
      <c r="A255" s="25" t="s">
        <v>131</v>
      </c>
      <c r="B255" s="25" t="s">
        <v>136</v>
      </c>
      <c r="C255" s="25" t="s">
        <v>109</v>
      </c>
      <c r="D255" s="25">
        <v>2019</v>
      </c>
      <c r="E255" s="26">
        <v>8</v>
      </c>
      <c r="F255" s="27">
        <v>43678</v>
      </c>
      <c r="G255" s="28"/>
      <c r="H255" s="28">
        <v>-100</v>
      </c>
      <c r="I255" s="33"/>
    </row>
    <row r="256" spans="1:9" x14ac:dyDescent="0.35">
      <c r="A256" s="25" t="s">
        <v>131</v>
      </c>
      <c r="B256" s="25" t="s">
        <v>132</v>
      </c>
      <c r="C256" s="25" t="s">
        <v>167</v>
      </c>
      <c r="D256" s="25">
        <v>2019</v>
      </c>
      <c r="E256" s="26">
        <v>8</v>
      </c>
      <c r="F256" s="27">
        <v>43678</v>
      </c>
      <c r="G256" s="29"/>
      <c r="H256" s="29"/>
      <c r="I256" s="33"/>
    </row>
    <row r="257" spans="1:9" x14ac:dyDescent="0.35">
      <c r="A257" s="25" t="s">
        <v>150</v>
      </c>
      <c r="B257" s="25" t="s">
        <v>151</v>
      </c>
      <c r="C257" s="25" t="s">
        <v>152</v>
      </c>
      <c r="D257" s="25">
        <v>2019</v>
      </c>
      <c r="E257" s="26">
        <v>8</v>
      </c>
      <c r="F257" s="27">
        <v>43678</v>
      </c>
      <c r="G257" s="29"/>
      <c r="H257" s="29">
        <v>-5884.2</v>
      </c>
      <c r="I257" s="33"/>
    </row>
    <row r="258" spans="1:9" x14ac:dyDescent="0.35">
      <c r="A258" s="25" t="s">
        <v>137</v>
      </c>
      <c r="B258" s="25" t="s">
        <v>138</v>
      </c>
      <c r="C258" s="25" t="s">
        <v>139</v>
      </c>
      <c r="D258" s="25">
        <v>2019</v>
      </c>
      <c r="E258" s="26">
        <v>8</v>
      </c>
      <c r="F258" s="27">
        <v>43693</v>
      </c>
      <c r="G258" s="31"/>
      <c r="H258" s="28">
        <v>0</v>
      </c>
      <c r="I258" s="33"/>
    </row>
    <row r="259" spans="1:9" x14ac:dyDescent="0.35">
      <c r="A259" s="25" t="s">
        <v>137</v>
      </c>
      <c r="B259" s="25" t="s">
        <v>140</v>
      </c>
      <c r="C259" s="25" t="s">
        <v>139</v>
      </c>
      <c r="D259" s="25">
        <v>2019</v>
      </c>
      <c r="E259" s="26">
        <v>8</v>
      </c>
      <c r="F259" s="27">
        <v>43693</v>
      </c>
      <c r="G259" s="31"/>
      <c r="H259" s="28"/>
      <c r="I259" s="33"/>
    </row>
    <row r="260" spans="1:9" x14ac:dyDescent="0.35">
      <c r="A260" s="25" t="s">
        <v>131</v>
      </c>
      <c r="B260" s="25" t="s">
        <v>141</v>
      </c>
      <c r="C260" s="25" t="s">
        <v>145</v>
      </c>
      <c r="D260" s="25">
        <v>2019</v>
      </c>
      <c r="E260" s="26">
        <v>8</v>
      </c>
      <c r="F260" s="27">
        <v>43697</v>
      </c>
      <c r="G260" s="31"/>
      <c r="H260" s="28">
        <v>-3000</v>
      </c>
      <c r="I260" s="33"/>
    </row>
    <row r="261" spans="1:9" x14ac:dyDescent="0.35">
      <c r="A261" s="25" t="s">
        <v>149</v>
      </c>
      <c r="B261" s="25" t="s">
        <v>154</v>
      </c>
      <c r="C261" s="25" t="s">
        <v>155</v>
      </c>
      <c r="D261" s="25">
        <v>2019</v>
      </c>
      <c r="E261" s="26">
        <v>8</v>
      </c>
      <c r="F261" s="27">
        <v>43708</v>
      </c>
      <c r="G261" s="31"/>
      <c r="H261" s="28">
        <v>-4677.3</v>
      </c>
      <c r="I261" s="33"/>
    </row>
    <row r="262" spans="1:9" x14ac:dyDescent="0.35">
      <c r="A262" s="25" t="s">
        <v>150</v>
      </c>
      <c r="B262" s="25" t="s">
        <v>161</v>
      </c>
      <c r="C262" s="32" t="s">
        <v>148</v>
      </c>
      <c r="D262" s="25">
        <v>2019</v>
      </c>
      <c r="E262" s="26">
        <v>8</v>
      </c>
      <c r="F262" s="27">
        <v>43708</v>
      </c>
      <c r="G262" s="31"/>
      <c r="H262" s="28">
        <v>-1090</v>
      </c>
      <c r="I262" s="33"/>
    </row>
    <row r="263" spans="1:9" x14ac:dyDescent="0.35">
      <c r="A263" s="25" t="s">
        <v>150</v>
      </c>
      <c r="B263" s="25" t="s">
        <v>161</v>
      </c>
      <c r="C263" s="32" t="s">
        <v>148</v>
      </c>
      <c r="D263" s="25">
        <v>2019</v>
      </c>
      <c r="E263" s="26">
        <v>8</v>
      </c>
      <c r="F263" s="27">
        <v>43708</v>
      </c>
      <c r="G263" s="31"/>
      <c r="H263" s="28">
        <v>-510</v>
      </c>
      <c r="I263" s="33"/>
    </row>
    <row r="264" spans="1:9" x14ac:dyDescent="0.35">
      <c r="A264" s="25" t="s">
        <v>130</v>
      </c>
      <c r="B264" s="25" t="s">
        <v>130</v>
      </c>
      <c r="C264" s="25" t="s">
        <v>144</v>
      </c>
      <c r="D264" s="25">
        <v>2019</v>
      </c>
      <c r="E264" s="26">
        <v>8</v>
      </c>
      <c r="F264" s="27">
        <v>43708</v>
      </c>
      <c r="G264" s="25"/>
      <c r="H264" s="28"/>
      <c r="I264" s="33"/>
    </row>
    <row r="265" spans="1:9" x14ac:dyDescent="0.35">
      <c r="A265" s="25" t="s">
        <v>131</v>
      </c>
      <c r="B265" s="25" t="s">
        <v>136</v>
      </c>
      <c r="C265" s="25" t="s">
        <v>109</v>
      </c>
      <c r="D265" s="25">
        <v>2019</v>
      </c>
      <c r="E265" s="26">
        <v>9</v>
      </c>
      <c r="F265" s="27">
        <v>43709</v>
      </c>
      <c r="G265" s="28"/>
      <c r="H265" s="28">
        <v>-100</v>
      </c>
      <c r="I265" s="33"/>
    </row>
    <row r="266" spans="1:9" x14ac:dyDescent="0.35">
      <c r="A266" s="25" t="s">
        <v>131</v>
      </c>
      <c r="B266" s="25" t="s">
        <v>132</v>
      </c>
      <c r="C266" s="25" t="s">
        <v>167</v>
      </c>
      <c r="D266" s="25">
        <v>2019</v>
      </c>
      <c r="E266" s="26">
        <v>9</v>
      </c>
      <c r="F266" s="27">
        <v>43709</v>
      </c>
      <c r="G266" s="29"/>
      <c r="H266" s="29"/>
      <c r="I266" s="33"/>
    </row>
    <row r="267" spans="1:9" x14ac:dyDescent="0.35">
      <c r="A267" s="25" t="s">
        <v>150</v>
      </c>
      <c r="B267" s="25" t="s">
        <v>151</v>
      </c>
      <c r="C267" s="25" t="s">
        <v>152</v>
      </c>
      <c r="D267" s="25">
        <v>2019</v>
      </c>
      <c r="E267" s="26">
        <v>9</v>
      </c>
      <c r="F267" s="27">
        <v>43709</v>
      </c>
      <c r="G267" s="29"/>
      <c r="H267" s="29">
        <v>-5000</v>
      </c>
      <c r="I267" s="33"/>
    </row>
    <row r="268" spans="1:9" x14ac:dyDescent="0.35">
      <c r="A268" s="25" t="s">
        <v>137</v>
      </c>
      <c r="B268" s="25" t="s">
        <v>138</v>
      </c>
      <c r="C268" s="25" t="s">
        <v>139</v>
      </c>
      <c r="D268" s="25">
        <v>2019</v>
      </c>
      <c r="E268" s="26">
        <v>9</v>
      </c>
      <c r="F268" s="27">
        <v>43724</v>
      </c>
      <c r="G268" s="31"/>
      <c r="H268" s="28">
        <v>0</v>
      </c>
      <c r="I268" s="33"/>
    </row>
    <row r="269" spans="1:9" x14ac:dyDescent="0.35">
      <c r="A269" s="25" t="s">
        <v>137</v>
      </c>
      <c r="B269" s="25" t="s">
        <v>140</v>
      </c>
      <c r="C269" s="25" t="s">
        <v>139</v>
      </c>
      <c r="D269" s="25">
        <v>2019</v>
      </c>
      <c r="E269" s="26">
        <v>9</v>
      </c>
      <c r="F269" s="27">
        <v>43724</v>
      </c>
      <c r="G269" s="31"/>
      <c r="H269" s="28"/>
      <c r="I269" s="33"/>
    </row>
    <row r="270" spans="1:9" x14ac:dyDescent="0.35">
      <c r="A270" s="25" t="s">
        <v>131</v>
      </c>
      <c r="B270" s="25" t="s">
        <v>141</v>
      </c>
      <c r="C270" s="25" t="s">
        <v>145</v>
      </c>
      <c r="D270" s="25">
        <v>2019</v>
      </c>
      <c r="E270" s="26">
        <v>9</v>
      </c>
      <c r="F270" s="27">
        <v>43728</v>
      </c>
      <c r="G270" s="31"/>
      <c r="H270" s="28">
        <v>-3000</v>
      </c>
      <c r="I270" s="33"/>
    </row>
    <row r="271" spans="1:9" x14ac:dyDescent="0.35">
      <c r="A271" s="25" t="s">
        <v>131</v>
      </c>
      <c r="B271" s="25" t="s">
        <v>132</v>
      </c>
      <c r="C271" s="25" t="s">
        <v>145</v>
      </c>
      <c r="D271" s="25">
        <v>2019</v>
      </c>
      <c r="E271" s="26">
        <v>9</v>
      </c>
      <c r="F271" s="27">
        <v>43738</v>
      </c>
      <c r="G271" s="25"/>
      <c r="H271" s="28">
        <v>-100</v>
      </c>
      <c r="I271" s="33"/>
    </row>
    <row r="272" spans="1:9" x14ac:dyDescent="0.35">
      <c r="A272" s="25" t="s">
        <v>131</v>
      </c>
      <c r="B272" s="25" t="s">
        <v>141</v>
      </c>
      <c r="C272" s="25" t="s">
        <v>145</v>
      </c>
      <c r="D272" s="25">
        <v>2019</v>
      </c>
      <c r="E272" s="26">
        <v>9</v>
      </c>
      <c r="F272" s="27">
        <v>43738</v>
      </c>
      <c r="G272" s="25"/>
      <c r="H272" s="28">
        <v>-250</v>
      </c>
      <c r="I272" s="33"/>
    </row>
    <row r="273" spans="1:9" x14ac:dyDescent="0.35">
      <c r="A273" s="25" t="s">
        <v>131</v>
      </c>
      <c r="B273" s="25" t="s">
        <v>136</v>
      </c>
      <c r="C273" s="25" t="s">
        <v>109</v>
      </c>
      <c r="D273" s="25">
        <v>2019</v>
      </c>
      <c r="E273" s="26">
        <v>9</v>
      </c>
      <c r="F273" s="27">
        <v>43738</v>
      </c>
      <c r="G273" s="25"/>
      <c r="H273" s="28">
        <v>-1500</v>
      </c>
      <c r="I273" s="33"/>
    </row>
    <row r="274" spans="1:9" x14ac:dyDescent="0.35">
      <c r="A274" s="25" t="s">
        <v>150</v>
      </c>
      <c r="B274" s="25" t="s">
        <v>161</v>
      </c>
      <c r="C274" s="32" t="s">
        <v>148</v>
      </c>
      <c r="D274" s="25">
        <v>2019</v>
      </c>
      <c r="E274" s="26">
        <v>9</v>
      </c>
      <c r="F274" s="27">
        <v>43738</v>
      </c>
      <c r="G274" s="25"/>
      <c r="H274" s="28">
        <v>-1090</v>
      </c>
      <c r="I274" s="33"/>
    </row>
    <row r="275" spans="1:9" x14ac:dyDescent="0.35">
      <c r="A275" s="25" t="s">
        <v>150</v>
      </c>
      <c r="B275" s="25" t="s">
        <v>161</v>
      </c>
      <c r="C275" s="32" t="s">
        <v>148</v>
      </c>
      <c r="D275" s="25">
        <v>2019</v>
      </c>
      <c r="E275" s="26">
        <v>9</v>
      </c>
      <c r="F275" s="27">
        <v>43738</v>
      </c>
      <c r="G275" s="25"/>
      <c r="H275" s="28">
        <v>-510</v>
      </c>
      <c r="I275" s="33"/>
    </row>
    <row r="276" spans="1:9" x14ac:dyDescent="0.35">
      <c r="A276" s="25" t="s">
        <v>130</v>
      </c>
      <c r="B276" s="25" t="s">
        <v>130</v>
      </c>
      <c r="C276" s="25" t="s">
        <v>144</v>
      </c>
      <c r="D276" s="25">
        <v>2019</v>
      </c>
      <c r="E276" s="26">
        <v>9</v>
      </c>
      <c r="F276" s="27">
        <v>43738</v>
      </c>
      <c r="G276" s="25"/>
      <c r="H276" s="28"/>
      <c r="I276" s="33"/>
    </row>
    <row r="277" spans="1:9" x14ac:dyDescent="0.35">
      <c r="A277" s="25" t="s">
        <v>131</v>
      </c>
      <c r="B277" s="25" t="s">
        <v>136</v>
      </c>
      <c r="C277" s="25" t="s">
        <v>109</v>
      </c>
      <c r="D277" s="25">
        <v>2019</v>
      </c>
      <c r="E277" s="26">
        <v>10</v>
      </c>
      <c r="F277" s="27">
        <v>43739</v>
      </c>
      <c r="G277" s="28"/>
      <c r="H277" s="28">
        <v>-100</v>
      </c>
      <c r="I277" s="33"/>
    </row>
    <row r="278" spans="1:9" x14ac:dyDescent="0.35">
      <c r="A278" s="25" t="s">
        <v>131</v>
      </c>
      <c r="B278" s="25" t="s">
        <v>132</v>
      </c>
      <c r="C278" s="25" t="s">
        <v>167</v>
      </c>
      <c r="D278" s="25">
        <v>2019</v>
      </c>
      <c r="E278" s="26">
        <v>10</v>
      </c>
      <c r="F278" s="27">
        <v>43739</v>
      </c>
      <c r="G278" s="29"/>
      <c r="H278" s="29"/>
      <c r="I278" s="33"/>
    </row>
    <row r="279" spans="1:9" x14ac:dyDescent="0.35">
      <c r="A279" s="25" t="s">
        <v>150</v>
      </c>
      <c r="B279" s="25" t="s">
        <v>151</v>
      </c>
      <c r="C279" s="25" t="s">
        <v>152</v>
      </c>
      <c r="D279" s="25">
        <v>2019</v>
      </c>
      <c r="E279" s="26">
        <v>10</v>
      </c>
      <c r="F279" s="27">
        <v>43739</v>
      </c>
      <c r="G279" s="29"/>
      <c r="H279" s="29">
        <v>-5884.2</v>
      </c>
      <c r="I279" s="33"/>
    </row>
    <row r="280" spans="1:9" x14ac:dyDescent="0.35">
      <c r="A280" s="25" t="s">
        <v>137</v>
      </c>
      <c r="B280" s="25" t="s">
        <v>138</v>
      </c>
      <c r="C280" s="25" t="s">
        <v>139</v>
      </c>
      <c r="D280" s="25">
        <v>2019</v>
      </c>
      <c r="E280" s="26">
        <v>10</v>
      </c>
      <c r="F280" s="27">
        <v>43754</v>
      </c>
      <c r="G280" s="31"/>
      <c r="H280" s="28">
        <v>0</v>
      </c>
      <c r="I280" s="33"/>
    </row>
    <row r="281" spans="1:9" x14ac:dyDescent="0.35">
      <c r="A281" s="25" t="s">
        <v>137</v>
      </c>
      <c r="B281" s="25" t="s">
        <v>140</v>
      </c>
      <c r="C281" s="25" t="s">
        <v>139</v>
      </c>
      <c r="D281" s="25">
        <v>2019</v>
      </c>
      <c r="E281" s="26">
        <v>10</v>
      </c>
      <c r="F281" s="27">
        <v>43754</v>
      </c>
      <c r="G281" s="31"/>
      <c r="H281" s="28"/>
      <c r="I281" s="33"/>
    </row>
    <row r="282" spans="1:9" x14ac:dyDescent="0.35">
      <c r="A282" s="25" t="s">
        <v>131</v>
      </c>
      <c r="B282" s="25" t="s">
        <v>141</v>
      </c>
      <c r="C282" s="25" t="s">
        <v>145</v>
      </c>
      <c r="D282" s="25">
        <v>2019</v>
      </c>
      <c r="E282" s="26">
        <v>10</v>
      </c>
      <c r="F282" s="27">
        <v>43758</v>
      </c>
      <c r="G282" s="31"/>
      <c r="H282" s="28">
        <v>-3000</v>
      </c>
      <c r="I282" s="33"/>
    </row>
    <row r="283" spans="1:9" x14ac:dyDescent="0.35">
      <c r="A283" s="25" t="s">
        <v>131</v>
      </c>
      <c r="B283" s="25" t="s">
        <v>135</v>
      </c>
      <c r="C283" s="32" t="s">
        <v>133</v>
      </c>
      <c r="D283" s="25">
        <v>2019</v>
      </c>
      <c r="E283" s="26">
        <v>10</v>
      </c>
      <c r="F283" s="27">
        <v>43769</v>
      </c>
      <c r="G283" s="31"/>
      <c r="H283" s="28">
        <v>-1000</v>
      </c>
      <c r="I283" s="33"/>
    </row>
    <row r="284" spans="1:9" x14ac:dyDescent="0.35">
      <c r="A284" s="25" t="s">
        <v>131</v>
      </c>
      <c r="B284" s="25" t="s">
        <v>135</v>
      </c>
      <c r="C284" s="32" t="s">
        <v>133</v>
      </c>
      <c r="D284" s="25">
        <v>2019</v>
      </c>
      <c r="E284" s="26">
        <v>10</v>
      </c>
      <c r="F284" s="27">
        <v>43769</v>
      </c>
      <c r="G284" s="31"/>
      <c r="H284" s="28">
        <v>-1000</v>
      </c>
      <c r="I284" s="33"/>
    </row>
    <row r="285" spans="1:9" x14ac:dyDescent="0.35">
      <c r="A285" s="25" t="s">
        <v>131</v>
      </c>
      <c r="B285" s="25" t="s">
        <v>135</v>
      </c>
      <c r="C285" s="32" t="s">
        <v>133</v>
      </c>
      <c r="D285" s="25">
        <v>2019</v>
      </c>
      <c r="E285" s="26">
        <v>10</v>
      </c>
      <c r="F285" s="27">
        <v>43769</v>
      </c>
      <c r="G285" s="25"/>
      <c r="H285" s="28">
        <v>-230</v>
      </c>
      <c r="I285" s="33"/>
    </row>
    <row r="286" spans="1:9" x14ac:dyDescent="0.35">
      <c r="A286" s="25" t="s">
        <v>131</v>
      </c>
      <c r="B286" s="25" t="s">
        <v>135</v>
      </c>
      <c r="C286" s="32" t="s">
        <v>133</v>
      </c>
      <c r="D286" s="25">
        <v>2019</v>
      </c>
      <c r="E286" s="26">
        <v>10</v>
      </c>
      <c r="F286" s="27">
        <v>43769</v>
      </c>
      <c r="G286" s="25"/>
      <c r="H286" s="28">
        <v>-2000</v>
      </c>
      <c r="I286" s="33"/>
    </row>
    <row r="287" spans="1:9" x14ac:dyDescent="0.35">
      <c r="A287" s="25" t="s">
        <v>150</v>
      </c>
      <c r="B287" s="25" t="s">
        <v>161</v>
      </c>
      <c r="C287" s="32" t="s">
        <v>148</v>
      </c>
      <c r="D287" s="25">
        <v>2019</v>
      </c>
      <c r="E287" s="26">
        <v>10</v>
      </c>
      <c r="F287" s="27">
        <v>43769</v>
      </c>
      <c r="G287" s="25"/>
      <c r="H287" s="28">
        <v>-1090</v>
      </c>
      <c r="I287" s="33"/>
    </row>
    <row r="288" spans="1:9" x14ac:dyDescent="0.35">
      <c r="A288" s="25" t="s">
        <v>150</v>
      </c>
      <c r="B288" s="25" t="s">
        <v>161</v>
      </c>
      <c r="C288" s="32" t="s">
        <v>148</v>
      </c>
      <c r="D288" s="25">
        <v>2019</v>
      </c>
      <c r="E288" s="26">
        <v>10</v>
      </c>
      <c r="F288" s="27">
        <v>43769</v>
      </c>
      <c r="G288" s="25"/>
      <c r="H288" s="28">
        <v>-510</v>
      </c>
      <c r="I288" s="33"/>
    </row>
    <row r="289" spans="1:9" x14ac:dyDescent="0.35">
      <c r="A289" s="25" t="s">
        <v>130</v>
      </c>
      <c r="B289" s="25" t="s">
        <v>130</v>
      </c>
      <c r="C289" s="25" t="s">
        <v>144</v>
      </c>
      <c r="D289" s="25">
        <v>2019</v>
      </c>
      <c r="E289" s="26">
        <v>10</v>
      </c>
      <c r="F289" s="27">
        <v>43769</v>
      </c>
      <c r="G289" s="25"/>
      <c r="H289" s="28"/>
      <c r="I289" s="33"/>
    </row>
    <row r="290" spans="1:9" x14ac:dyDescent="0.35">
      <c r="A290" s="25" t="s">
        <v>131</v>
      </c>
      <c r="B290" s="25" t="s">
        <v>136</v>
      </c>
      <c r="C290" s="25" t="s">
        <v>109</v>
      </c>
      <c r="D290" s="25">
        <v>2019</v>
      </c>
      <c r="E290" s="26">
        <v>11</v>
      </c>
      <c r="F290" s="27">
        <v>43770</v>
      </c>
      <c r="G290" s="28"/>
      <c r="H290" s="28">
        <v>-100</v>
      </c>
      <c r="I290" s="33"/>
    </row>
    <row r="291" spans="1:9" x14ac:dyDescent="0.35">
      <c r="A291" s="25" t="s">
        <v>131</v>
      </c>
      <c r="B291" s="25" t="s">
        <v>132</v>
      </c>
      <c r="C291" s="25" t="s">
        <v>167</v>
      </c>
      <c r="D291" s="25">
        <v>2019</v>
      </c>
      <c r="E291" s="26">
        <v>11</v>
      </c>
      <c r="F291" s="27">
        <v>43770</v>
      </c>
      <c r="G291" s="29"/>
      <c r="H291" s="29"/>
      <c r="I291" s="33"/>
    </row>
    <row r="292" spans="1:9" x14ac:dyDescent="0.35">
      <c r="A292" s="25" t="s">
        <v>150</v>
      </c>
      <c r="B292" s="25" t="s">
        <v>151</v>
      </c>
      <c r="C292" s="25" t="s">
        <v>152</v>
      </c>
      <c r="D292" s="25">
        <v>2019</v>
      </c>
      <c r="E292" s="26">
        <v>11</v>
      </c>
      <c r="F292" s="27">
        <v>43770</v>
      </c>
      <c r="G292" s="29"/>
      <c r="H292" s="29">
        <v>-5884.2</v>
      </c>
      <c r="I292" s="33"/>
    </row>
    <row r="293" spans="1:9" x14ac:dyDescent="0.35">
      <c r="A293" s="25" t="s">
        <v>137</v>
      </c>
      <c r="B293" s="25" t="s">
        <v>138</v>
      </c>
      <c r="C293" s="25" t="s">
        <v>139</v>
      </c>
      <c r="D293" s="25">
        <v>2019</v>
      </c>
      <c r="E293" s="26">
        <v>11</v>
      </c>
      <c r="F293" s="27">
        <v>43785</v>
      </c>
      <c r="G293" s="31"/>
      <c r="H293" s="28">
        <v>0</v>
      </c>
      <c r="I293" s="33"/>
    </row>
    <row r="294" spans="1:9" x14ac:dyDescent="0.35">
      <c r="A294" s="25" t="s">
        <v>131</v>
      </c>
      <c r="B294" s="25" t="s">
        <v>141</v>
      </c>
      <c r="C294" s="25" t="s">
        <v>145</v>
      </c>
      <c r="D294" s="25">
        <v>2019</v>
      </c>
      <c r="E294" s="26">
        <v>11</v>
      </c>
      <c r="F294" s="27">
        <v>43789</v>
      </c>
      <c r="G294" s="31"/>
      <c r="H294" s="28">
        <v>-3000</v>
      </c>
      <c r="I294" s="33"/>
    </row>
    <row r="295" spans="1:9" x14ac:dyDescent="0.35">
      <c r="A295" s="25" t="s">
        <v>131</v>
      </c>
      <c r="B295" s="25" t="s">
        <v>132</v>
      </c>
      <c r="C295" s="25" t="s">
        <v>145</v>
      </c>
      <c r="D295" s="25">
        <v>2019</v>
      </c>
      <c r="E295" s="26">
        <v>11</v>
      </c>
      <c r="F295" s="27">
        <v>43799</v>
      </c>
      <c r="G295" s="25"/>
      <c r="H295" s="28">
        <v>-100</v>
      </c>
      <c r="I295" s="33"/>
    </row>
    <row r="296" spans="1:9" x14ac:dyDescent="0.35">
      <c r="A296" s="25" t="s">
        <v>131</v>
      </c>
      <c r="B296" s="25" t="s">
        <v>141</v>
      </c>
      <c r="C296" s="25" t="s">
        <v>145</v>
      </c>
      <c r="D296" s="25">
        <v>2019</v>
      </c>
      <c r="E296" s="26">
        <v>11</v>
      </c>
      <c r="F296" s="27">
        <v>43799</v>
      </c>
      <c r="G296" s="25"/>
      <c r="H296" s="28">
        <v>-250</v>
      </c>
      <c r="I296" s="33"/>
    </row>
    <row r="297" spans="1:9" x14ac:dyDescent="0.35">
      <c r="A297" s="25" t="s">
        <v>149</v>
      </c>
      <c r="B297" s="25" t="s">
        <v>154</v>
      </c>
      <c r="C297" s="25" t="s">
        <v>155</v>
      </c>
      <c r="D297" s="25">
        <v>2019</v>
      </c>
      <c r="E297" s="26">
        <v>11</v>
      </c>
      <c r="F297" s="27">
        <v>43799</v>
      </c>
      <c r="G297" s="31"/>
      <c r="H297" s="28">
        <v>-4677.3</v>
      </c>
      <c r="I297" s="33"/>
    </row>
    <row r="298" spans="1:9" x14ac:dyDescent="0.35">
      <c r="A298" s="25" t="s">
        <v>150</v>
      </c>
      <c r="B298" s="25" t="s">
        <v>161</v>
      </c>
      <c r="C298" s="32" t="s">
        <v>148</v>
      </c>
      <c r="D298" s="25">
        <v>2019</v>
      </c>
      <c r="E298" s="26">
        <v>11</v>
      </c>
      <c r="F298" s="27">
        <v>43799</v>
      </c>
      <c r="G298" s="31"/>
      <c r="H298" s="28">
        <v>-1090</v>
      </c>
      <c r="I298" s="33"/>
    </row>
    <row r="299" spans="1:9" x14ac:dyDescent="0.35">
      <c r="A299" s="25" t="s">
        <v>150</v>
      </c>
      <c r="B299" s="25" t="s">
        <v>161</v>
      </c>
      <c r="C299" s="32" t="s">
        <v>148</v>
      </c>
      <c r="D299" s="25">
        <v>2019</v>
      </c>
      <c r="E299" s="26">
        <v>10</v>
      </c>
      <c r="F299" s="27">
        <v>43769</v>
      </c>
      <c r="G299" s="31"/>
      <c r="H299" s="28">
        <v>-510</v>
      </c>
      <c r="I299" s="33"/>
    </row>
    <row r="300" spans="1:9" x14ac:dyDescent="0.35">
      <c r="A300" s="25" t="s">
        <v>130</v>
      </c>
      <c r="B300" s="25" t="s">
        <v>130</v>
      </c>
      <c r="C300" s="25" t="s">
        <v>144</v>
      </c>
      <c r="D300" s="25">
        <v>2019</v>
      </c>
      <c r="E300" s="26">
        <v>11</v>
      </c>
      <c r="F300" s="27">
        <v>43799</v>
      </c>
      <c r="G300" s="25"/>
      <c r="H300" s="28"/>
      <c r="I300" s="33"/>
    </row>
    <row r="301" spans="1:9" x14ac:dyDescent="0.35">
      <c r="A301" s="25" t="s">
        <v>131</v>
      </c>
      <c r="B301" s="25" t="s">
        <v>136</v>
      </c>
      <c r="C301" s="25" t="s">
        <v>109</v>
      </c>
      <c r="D301" s="25">
        <v>2019</v>
      </c>
      <c r="E301" s="26">
        <v>12</v>
      </c>
      <c r="F301" s="27">
        <v>43800</v>
      </c>
      <c r="G301" s="28"/>
      <c r="H301" s="28">
        <v>-100</v>
      </c>
      <c r="I301" s="33"/>
    </row>
    <row r="302" spans="1:9" x14ac:dyDescent="0.35">
      <c r="A302" s="25" t="s">
        <v>131</v>
      </c>
      <c r="B302" s="25" t="s">
        <v>132</v>
      </c>
      <c r="C302" s="25" t="s">
        <v>167</v>
      </c>
      <c r="D302" s="25">
        <v>2019</v>
      </c>
      <c r="E302" s="26">
        <v>12</v>
      </c>
      <c r="F302" s="27">
        <v>43800</v>
      </c>
      <c r="G302" s="29"/>
      <c r="H302" s="29"/>
      <c r="I302" s="33"/>
    </row>
    <row r="303" spans="1:9" x14ac:dyDescent="0.35">
      <c r="A303" s="25" t="s">
        <v>150</v>
      </c>
      <c r="B303" s="25" t="s">
        <v>151</v>
      </c>
      <c r="C303" s="25" t="s">
        <v>152</v>
      </c>
      <c r="D303" s="25">
        <v>2019</v>
      </c>
      <c r="E303" s="26">
        <v>12</v>
      </c>
      <c r="F303" s="27">
        <v>43800</v>
      </c>
      <c r="G303" s="29"/>
      <c r="H303" s="29">
        <v>-5884.2</v>
      </c>
      <c r="I303" s="33"/>
    </row>
    <row r="304" spans="1:9" x14ac:dyDescent="0.35">
      <c r="A304" s="25" t="s">
        <v>137</v>
      </c>
      <c r="B304" s="25" t="s">
        <v>138</v>
      </c>
      <c r="C304" s="25" t="s">
        <v>139</v>
      </c>
      <c r="D304" s="25">
        <v>2019</v>
      </c>
      <c r="E304" s="26">
        <v>12</v>
      </c>
      <c r="F304" s="27">
        <v>43815</v>
      </c>
      <c r="G304" s="31"/>
      <c r="H304" s="28">
        <v>0</v>
      </c>
      <c r="I304" s="33"/>
    </row>
    <row r="305" spans="1:11" x14ac:dyDescent="0.35">
      <c r="A305" s="25" t="s">
        <v>131</v>
      </c>
      <c r="B305" s="25" t="s">
        <v>141</v>
      </c>
      <c r="C305" s="25" t="s">
        <v>145</v>
      </c>
      <c r="D305" s="25">
        <v>2019</v>
      </c>
      <c r="E305" s="26">
        <v>12</v>
      </c>
      <c r="F305" s="27">
        <v>43819</v>
      </c>
      <c r="G305" s="31"/>
      <c r="H305" s="28">
        <v>-3000</v>
      </c>
    </row>
    <row r="306" spans="1:11" x14ac:dyDescent="0.35">
      <c r="A306" s="25" t="s">
        <v>131</v>
      </c>
      <c r="B306" s="25" t="s">
        <v>141</v>
      </c>
      <c r="C306" s="25" t="s">
        <v>145</v>
      </c>
      <c r="D306" s="25">
        <v>2019</v>
      </c>
      <c r="E306" s="26">
        <v>12</v>
      </c>
      <c r="F306" s="27">
        <v>43830</v>
      </c>
      <c r="G306" s="25"/>
      <c r="H306" s="28"/>
    </row>
    <row r="307" spans="1:11" x14ac:dyDescent="0.35">
      <c r="A307" s="25" t="s">
        <v>131</v>
      </c>
      <c r="B307" s="25" t="s">
        <v>136</v>
      </c>
      <c r="C307" s="25" t="s">
        <v>109</v>
      </c>
      <c r="D307" s="25">
        <v>2019</v>
      </c>
      <c r="E307" s="26">
        <v>12</v>
      </c>
      <c r="F307" s="27">
        <v>43830</v>
      </c>
      <c r="G307" s="25"/>
      <c r="H307" s="28">
        <v>-1500</v>
      </c>
    </row>
    <row r="308" spans="1:11" x14ac:dyDescent="0.35">
      <c r="A308" s="25" t="s">
        <v>150</v>
      </c>
      <c r="B308" s="25" t="s">
        <v>161</v>
      </c>
      <c r="C308" s="32" t="s">
        <v>148</v>
      </c>
      <c r="D308" s="25">
        <v>2019</v>
      </c>
      <c r="E308" s="26">
        <v>12</v>
      </c>
      <c r="F308" s="27">
        <v>43830</v>
      </c>
      <c r="G308" s="25"/>
      <c r="H308" s="28">
        <v>-1090</v>
      </c>
    </row>
    <row r="309" spans="1:11" x14ac:dyDescent="0.35">
      <c r="A309" s="25" t="s">
        <v>150</v>
      </c>
      <c r="B309" s="25" t="s">
        <v>161</v>
      </c>
      <c r="C309" s="32" t="s">
        <v>148</v>
      </c>
      <c r="D309" s="25">
        <v>2019</v>
      </c>
      <c r="E309" s="26">
        <v>10</v>
      </c>
      <c r="F309" s="27">
        <v>43769</v>
      </c>
      <c r="G309" s="25"/>
      <c r="H309" s="28">
        <v>-510</v>
      </c>
    </row>
    <row r="310" spans="1:11" x14ac:dyDescent="0.35">
      <c r="A310" s="25" t="s">
        <v>130</v>
      </c>
      <c r="B310" s="25" t="s">
        <v>130</v>
      </c>
      <c r="C310" s="25" t="s">
        <v>144</v>
      </c>
      <c r="D310" s="25">
        <v>2019</v>
      </c>
      <c r="E310" s="26">
        <v>12</v>
      </c>
      <c r="F310" s="27">
        <v>43830</v>
      </c>
      <c r="G310" s="25"/>
      <c r="H310" s="28"/>
    </row>
    <row r="314" spans="1:11" x14ac:dyDescent="0.35">
      <c r="G314" s="37"/>
    </row>
    <row r="315" spans="1:11" x14ac:dyDescent="0.35">
      <c r="G315" s="37"/>
    </row>
    <row r="316" spans="1:11" s="23" customFormat="1" x14ac:dyDescent="0.35">
      <c r="A316" s="21"/>
      <c r="B316" s="21"/>
      <c r="C316" s="21"/>
      <c r="D316" s="21"/>
      <c r="E316" s="22"/>
      <c r="F316" s="21"/>
      <c r="G316" s="21"/>
      <c r="I316" s="21"/>
      <c r="J316" s="21"/>
      <c r="K316" s="21"/>
    </row>
    <row r="317" spans="1:11" s="23" customFormat="1" x14ac:dyDescent="0.35">
      <c r="A317" s="21"/>
      <c r="B317" s="21"/>
      <c r="C317" s="21"/>
      <c r="D317" s="21"/>
      <c r="E317" s="22"/>
      <c r="F317" s="21"/>
      <c r="G317" s="37"/>
      <c r="I317" s="21"/>
      <c r="J317" s="21"/>
      <c r="K317" s="21"/>
    </row>
    <row r="318" spans="1:11" s="23" customFormat="1" x14ac:dyDescent="0.35">
      <c r="A318" s="21"/>
      <c r="B318" s="21"/>
      <c r="C318" s="21"/>
      <c r="D318" s="21"/>
      <c r="E318" s="22"/>
      <c r="F318" s="21"/>
      <c r="G318" s="21"/>
      <c r="I318" s="21"/>
      <c r="J318" s="21"/>
      <c r="K318" s="21"/>
    </row>
    <row r="319" spans="1:11" s="23" customFormat="1" x14ac:dyDescent="0.35">
      <c r="A319" s="21"/>
      <c r="B319" s="21"/>
      <c r="C319" s="21"/>
      <c r="D319" s="21"/>
      <c r="E319" s="22"/>
      <c r="F319" s="21"/>
      <c r="G319" s="21"/>
      <c r="I319" s="21"/>
      <c r="J319" s="21"/>
      <c r="K319" s="21"/>
    </row>
    <row r="320" spans="1:11" s="23" customFormat="1" x14ac:dyDescent="0.35">
      <c r="A320" s="21"/>
      <c r="B320" s="21"/>
      <c r="C320" s="21"/>
      <c r="D320" s="21"/>
      <c r="E320" s="22"/>
      <c r="F320" s="21"/>
      <c r="G320" s="21"/>
      <c r="I320" s="21"/>
      <c r="J320" s="21"/>
      <c r="K320" s="21"/>
    </row>
    <row r="321" spans="1:11" s="23" customFormat="1" x14ac:dyDescent="0.35">
      <c r="A321" s="21"/>
      <c r="B321" s="21"/>
      <c r="C321" s="21"/>
      <c r="D321" s="21"/>
      <c r="E321" s="22"/>
      <c r="F321" s="21"/>
      <c r="G321" s="21"/>
      <c r="I321" s="21"/>
      <c r="J321" s="21"/>
      <c r="K321" s="21"/>
    </row>
    <row r="322" spans="1:11" s="23" customFormat="1" x14ac:dyDescent="0.35">
      <c r="A322" s="21"/>
      <c r="B322" s="21"/>
      <c r="C322" s="21"/>
      <c r="D322" s="21"/>
      <c r="E322" s="22"/>
      <c r="F322" s="21"/>
      <c r="G322" s="21"/>
      <c r="I322" s="21"/>
      <c r="J322" s="21"/>
      <c r="K322" s="21"/>
    </row>
    <row r="323" spans="1:11" s="23" customFormat="1" x14ac:dyDescent="0.35">
      <c r="A323" s="21"/>
      <c r="B323" s="21"/>
      <c r="C323" s="21"/>
      <c r="D323" s="21"/>
      <c r="E323" s="22"/>
      <c r="F323" s="21"/>
      <c r="G323" s="21"/>
      <c r="I323" s="21"/>
      <c r="J323" s="21"/>
      <c r="K323" s="21"/>
    </row>
    <row r="324" spans="1:11" s="23" customFormat="1" x14ac:dyDescent="0.35">
      <c r="A324" s="21"/>
      <c r="B324" s="21"/>
      <c r="C324" s="21"/>
      <c r="D324" s="21"/>
      <c r="E324" s="22"/>
      <c r="F324" s="21"/>
      <c r="G324" s="21"/>
      <c r="I324" s="21"/>
      <c r="J324" s="21"/>
      <c r="K324" s="21"/>
    </row>
    <row r="325" spans="1:11" s="23" customFormat="1" x14ac:dyDescent="0.35">
      <c r="A325" s="21"/>
      <c r="B325" s="21"/>
      <c r="C325" s="21"/>
      <c r="D325" s="21"/>
      <c r="E325" s="22"/>
      <c r="F325" s="21"/>
      <c r="G325" s="21"/>
      <c r="I325" s="21"/>
      <c r="J325" s="21"/>
      <c r="K325" s="21"/>
    </row>
    <row r="326" spans="1:11" s="23" customFormat="1" x14ac:dyDescent="0.35">
      <c r="A326" s="21"/>
      <c r="B326" s="21"/>
      <c r="C326" s="21"/>
      <c r="D326" s="21"/>
      <c r="E326" s="22"/>
      <c r="F326" s="21"/>
      <c r="G326" s="21"/>
      <c r="I326" s="21"/>
      <c r="J326" s="21"/>
      <c r="K326" s="21"/>
    </row>
    <row r="327" spans="1:11" s="23" customFormat="1" x14ac:dyDescent="0.35">
      <c r="A327" s="21"/>
      <c r="B327" s="21"/>
      <c r="C327" s="21"/>
      <c r="D327" s="21"/>
      <c r="E327" s="22"/>
      <c r="F327" s="21"/>
      <c r="G327" s="21"/>
      <c r="I327" s="21"/>
      <c r="J327" s="21"/>
      <c r="K327" s="21"/>
    </row>
    <row r="328" spans="1:11" s="23" customFormat="1" x14ac:dyDescent="0.35">
      <c r="A328" s="21"/>
      <c r="B328" s="21"/>
      <c r="C328" s="21"/>
      <c r="D328" s="21"/>
      <c r="E328" s="22"/>
      <c r="F328" s="21"/>
      <c r="G328" s="21"/>
      <c r="I328" s="21"/>
      <c r="J328" s="21"/>
      <c r="K328" s="21"/>
    </row>
    <row r="329" spans="1:11" s="23" customFormat="1" x14ac:dyDescent="0.35">
      <c r="A329" s="21"/>
      <c r="B329" s="21"/>
      <c r="C329" s="21"/>
      <c r="D329" s="21"/>
      <c r="E329" s="22"/>
      <c r="F329" s="21"/>
      <c r="G329" s="21"/>
      <c r="I329" s="21"/>
      <c r="J329" s="21"/>
      <c r="K329" s="21"/>
    </row>
    <row r="330" spans="1:11" s="23" customFormat="1" x14ac:dyDescent="0.35">
      <c r="A330" s="21"/>
      <c r="B330" s="21"/>
      <c r="C330" s="21"/>
      <c r="D330" s="21"/>
      <c r="E330" s="22"/>
      <c r="F330" s="21"/>
      <c r="G330" s="21"/>
      <c r="I330" s="21"/>
      <c r="J330" s="21"/>
      <c r="K330" s="21"/>
    </row>
    <row r="331" spans="1:11" s="23" customFormat="1" x14ac:dyDescent="0.35">
      <c r="A331" s="21"/>
      <c r="B331" s="21"/>
      <c r="C331" s="21"/>
      <c r="D331" s="21"/>
      <c r="E331" s="22"/>
      <c r="F331" s="21"/>
      <c r="G331" s="21"/>
      <c r="I331" s="21"/>
      <c r="J331" s="21"/>
      <c r="K331" s="21"/>
    </row>
    <row r="332" spans="1:11" s="23" customFormat="1" x14ac:dyDescent="0.35">
      <c r="A332" s="21"/>
      <c r="B332" s="21"/>
      <c r="C332" s="21"/>
      <c r="D332" s="21"/>
      <c r="E332" s="22"/>
      <c r="F332" s="21"/>
      <c r="G332" s="21"/>
      <c r="I332" s="21"/>
      <c r="J332" s="21"/>
      <c r="K332" s="21"/>
    </row>
    <row r="333" spans="1:11" s="23" customFormat="1" x14ac:dyDescent="0.35">
      <c r="A333" s="21"/>
      <c r="B333" s="21"/>
      <c r="C333" s="21"/>
      <c r="D333" s="21"/>
      <c r="E333" s="22"/>
      <c r="F333" s="21"/>
      <c r="G333" s="21"/>
      <c r="I333" s="21"/>
      <c r="J333" s="21"/>
      <c r="K333" s="21"/>
    </row>
    <row r="334" spans="1:11" s="23" customFormat="1" x14ac:dyDescent="0.35">
      <c r="A334" s="21"/>
      <c r="B334" s="21"/>
      <c r="C334" s="21"/>
      <c r="D334" s="21"/>
      <c r="E334" s="22"/>
      <c r="F334" s="21"/>
      <c r="G334" s="21"/>
      <c r="I334" s="21"/>
      <c r="J334" s="21"/>
      <c r="K334" s="21"/>
    </row>
    <row r="335" spans="1:11" s="23" customFormat="1" x14ac:dyDescent="0.35">
      <c r="A335" s="21"/>
      <c r="B335" s="21"/>
      <c r="C335" s="21"/>
      <c r="D335" s="21"/>
      <c r="E335" s="22"/>
      <c r="F335" s="21"/>
      <c r="G335" s="21"/>
      <c r="I335" s="21"/>
      <c r="J335" s="21"/>
      <c r="K335" s="21"/>
    </row>
    <row r="336" spans="1:11" s="23" customFormat="1" x14ac:dyDescent="0.35">
      <c r="A336" s="21"/>
      <c r="B336" s="21"/>
      <c r="C336" s="21"/>
      <c r="D336" s="21"/>
      <c r="E336" s="22"/>
      <c r="F336" s="21"/>
      <c r="G336" s="21"/>
      <c r="I336" s="21"/>
      <c r="J336" s="21"/>
      <c r="K336" s="21"/>
    </row>
    <row r="337" spans="1:11" s="23" customFormat="1" x14ac:dyDescent="0.35">
      <c r="A337" s="21"/>
      <c r="B337" s="21"/>
      <c r="C337" s="21"/>
      <c r="D337" s="21"/>
      <c r="E337" s="22"/>
      <c r="F337" s="21"/>
      <c r="G337" s="21"/>
      <c r="I337" s="21"/>
      <c r="J337" s="21"/>
      <c r="K337" s="21"/>
    </row>
    <row r="338" spans="1:11" s="23" customFormat="1" x14ac:dyDescent="0.35">
      <c r="A338" s="21"/>
      <c r="B338" s="21"/>
      <c r="C338" s="21"/>
      <c r="D338" s="21"/>
      <c r="E338" s="22"/>
      <c r="F338" s="21"/>
      <c r="G338" s="21"/>
      <c r="I338" s="21"/>
      <c r="J338" s="21"/>
      <c r="K338" s="21"/>
    </row>
    <row r="339" spans="1:11" s="23" customFormat="1" x14ac:dyDescent="0.35">
      <c r="A339" s="21"/>
      <c r="B339" s="21"/>
      <c r="C339" s="21"/>
      <c r="D339" s="21"/>
      <c r="E339" s="22"/>
      <c r="F339" s="21"/>
      <c r="G339" s="21"/>
      <c r="I339" s="21"/>
      <c r="J339" s="21"/>
      <c r="K339" s="21"/>
    </row>
    <row r="340" spans="1:11" s="23" customFormat="1" x14ac:dyDescent="0.35">
      <c r="A340" s="21"/>
      <c r="B340" s="21"/>
      <c r="C340" s="21"/>
      <c r="D340" s="21"/>
      <c r="E340" s="22"/>
      <c r="F340" s="21"/>
      <c r="G340" s="21"/>
      <c r="I340" s="21"/>
      <c r="J340" s="21"/>
      <c r="K340" s="21"/>
    </row>
    <row r="341" spans="1:11" s="23" customFormat="1" x14ac:dyDescent="0.35">
      <c r="A341" s="21"/>
      <c r="B341" s="21"/>
      <c r="C341" s="21"/>
      <c r="D341" s="21"/>
      <c r="E341" s="22"/>
      <c r="F341" s="21"/>
      <c r="G341" s="21"/>
      <c r="I341" s="21"/>
      <c r="J341" s="21"/>
      <c r="K341" s="21"/>
    </row>
    <row r="342" spans="1:11" s="23" customFormat="1" x14ac:dyDescent="0.35">
      <c r="A342" s="21"/>
      <c r="B342" s="21"/>
      <c r="C342" s="21"/>
      <c r="D342" s="21"/>
      <c r="E342" s="22"/>
      <c r="F342" s="21"/>
      <c r="G342" s="21"/>
      <c r="I342" s="21"/>
      <c r="J342" s="21"/>
      <c r="K342" s="21"/>
    </row>
    <row r="343" spans="1:11" s="23" customFormat="1" x14ac:dyDescent="0.35">
      <c r="A343" s="21"/>
      <c r="B343" s="21"/>
      <c r="C343" s="21"/>
      <c r="D343" s="21"/>
      <c r="E343" s="22"/>
      <c r="F343" s="21"/>
      <c r="G343" s="21"/>
      <c r="I343" s="21"/>
      <c r="J343" s="21"/>
      <c r="K343" s="21"/>
    </row>
    <row r="344" spans="1:11" s="23" customFormat="1" x14ac:dyDescent="0.35">
      <c r="A344" s="21"/>
      <c r="B344" s="21"/>
      <c r="C344" s="21"/>
      <c r="D344" s="21"/>
      <c r="E344" s="22"/>
      <c r="F344" s="21"/>
      <c r="G344" s="21"/>
      <c r="I344" s="21"/>
      <c r="J344" s="21"/>
      <c r="K344" s="21"/>
    </row>
    <row r="345" spans="1:11" s="23" customFormat="1" x14ac:dyDescent="0.35">
      <c r="A345" s="21"/>
      <c r="B345" s="21"/>
      <c r="C345" s="21"/>
      <c r="D345" s="21"/>
      <c r="E345" s="22"/>
      <c r="F345" s="21"/>
      <c r="G345" s="21"/>
      <c r="I345" s="21"/>
      <c r="J345" s="21"/>
      <c r="K345" s="21"/>
    </row>
    <row r="346" spans="1:11" s="23" customFormat="1" x14ac:dyDescent="0.35">
      <c r="A346" s="21"/>
      <c r="B346" s="21"/>
      <c r="C346" s="21"/>
      <c r="D346" s="21"/>
      <c r="E346" s="22"/>
      <c r="F346" s="21"/>
      <c r="G346" s="21"/>
      <c r="I346" s="21"/>
      <c r="J346" s="21"/>
      <c r="K346" s="21"/>
    </row>
    <row r="347" spans="1:11" s="23" customFormat="1" x14ac:dyDescent="0.35">
      <c r="A347" s="21"/>
      <c r="B347" s="21"/>
      <c r="C347" s="21"/>
      <c r="D347" s="21"/>
      <c r="E347" s="22"/>
      <c r="F347" s="21"/>
      <c r="G347" s="21"/>
      <c r="I347" s="21"/>
      <c r="J347" s="21"/>
      <c r="K347" s="21"/>
    </row>
    <row r="348" spans="1:11" s="23" customFormat="1" x14ac:dyDescent="0.35">
      <c r="A348" s="21"/>
      <c r="B348" s="21"/>
      <c r="C348" s="21"/>
      <c r="D348" s="21"/>
      <c r="E348" s="22"/>
      <c r="F348" s="21"/>
      <c r="G348" s="21"/>
      <c r="I348" s="21"/>
      <c r="J348" s="21"/>
      <c r="K348" s="21"/>
    </row>
    <row r="349" spans="1:11" s="23" customFormat="1" x14ac:dyDescent="0.35">
      <c r="A349" s="21"/>
      <c r="B349" s="21"/>
      <c r="C349" s="21"/>
      <c r="D349" s="21"/>
      <c r="E349" s="22"/>
      <c r="F349" s="21"/>
      <c r="G349" s="21"/>
      <c r="I349" s="21"/>
      <c r="J349" s="21"/>
      <c r="K349" s="21"/>
    </row>
    <row r="350" spans="1:11" s="23" customFormat="1" x14ac:dyDescent="0.35">
      <c r="A350" s="21"/>
      <c r="B350" s="21"/>
      <c r="C350" s="21"/>
      <c r="D350" s="21"/>
      <c r="E350" s="22"/>
      <c r="F350" s="21"/>
      <c r="G350" s="21"/>
      <c r="I350" s="21"/>
      <c r="J350" s="21"/>
      <c r="K350" s="21"/>
    </row>
    <row r="351" spans="1:11" s="23" customFormat="1" x14ac:dyDescent="0.35">
      <c r="A351" s="21"/>
      <c r="B351" s="21"/>
      <c r="C351" s="21"/>
      <c r="D351" s="21"/>
      <c r="E351" s="22"/>
      <c r="F351" s="21"/>
      <c r="G351" s="21"/>
      <c r="I351" s="21"/>
      <c r="J351" s="21"/>
      <c r="K351" s="21"/>
    </row>
    <row r="352" spans="1:11" s="23" customFormat="1" x14ac:dyDescent="0.35">
      <c r="A352" s="21"/>
      <c r="B352" s="21"/>
      <c r="C352" s="21"/>
      <c r="D352" s="21"/>
      <c r="E352" s="22"/>
      <c r="F352" s="21"/>
      <c r="G352" s="21"/>
      <c r="I352" s="21"/>
      <c r="J352" s="21"/>
      <c r="K352" s="21"/>
    </row>
    <row r="353" spans="1:11" s="23" customFormat="1" x14ac:dyDescent="0.35">
      <c r="A353" s="21"/>
      <c r="B353" s="21"/>
      <c r="C353" s="21"/>
      <c r="D353" s="21"/>
      <c r="E353" s="22"/>
      <c r="F353" s="21"/>
      <c r="G353" s="21"/>
      <c r="I353" s="21"/>
      <c r="J353" s="21"/>
      <c r="K353" s="21"/>
    </row>
    <row r="354" spans="1:11" s="23" customFormat="1" x14ac:dyDescent="0.35">
      <c r="A354" s="21"/>
      <c r="B354" s="21"/>
      <c r="C354" s="21"/>
      <c r="D354" s="21"/>
      <c r="E354" s="22"/>
      <c r="F354" s="21"/>
      <c r="G354" s="21"/>
      <c r="I354" s="21"/>
      <c r="J354" s="21"/>
      <c r="K354" s="21"/>
    </row>
    <row r="355" spans="1:11" s="23" customFormat="1" x14ac:dyDescent="0.35">
      <c r="A355" s="21"/>
      <c r="B355" s="21"/>
      <c r="C355" s="21"/>
      <c r="D355" s="21"/>
      <c r="E355" s="22"/>
      <c r="F355" s="21"/>
      <c r="G355" s="21"/>
      <c r="I355" s="21"/>
      <c r="J355" s="21"/>
      <c r="K355" s="21"/>
    </row>
    <row r="356" spans="1:11" s="23" customFormat="1" x14ac:dyDescent="0.35">
      <c r="A356" s="21"/>
      <c r="B356" s="21"/>
      <c r="C356" s="21"/>
      <c r="D356" s="21"/>
      <c r="E356" s="22"/>
      <c r="F356" s="21"/>
      <c r="G356" s="21"/>
      <c r="I356" s="21"/>
      <c r="J356" s="21"/>
      <c r="K356" s="21"/>
    </row>
    <row r="357" spans="1:11" s="23" customFormat="1" x14ac:dyDescent="0.35">
      <c r="A357" s="21"/>
      <c r="B357" s="21"/>
      <c r="C357" s="21"/>
      <c r="D357" s="21"/>
      <c r="E357" s="22"/>
      <c r="F357" s="21"/>
      <c r="G357" s="21"/>
      <c r="I357" s="21"/>
      <c r="J357" s="21"/>
      <c r="K357" s="21"/>
    </row>
    <row r="358" spans="1:11" s="23" customFormat="1" x14ac:dyDescent="0.35">
      <c r="A358" s="21"/>
      <c r="B358" s="21"/>
      <c r="C358" s="21"/>
      <c r="D358" s="21"/>
      <c r="E358" s="22"/>
      <c r="F358" s="21"/>
      <c r="G358" s="21"/>
      <c r="I358" s="21"/>
      <c r="J358" s="21"/>
      <c r="K358" s="21"/>
    </row>
    <row r="359" spans="1:11" s="23" customFormat="1" x14ac:dyDescent="0.35">
      <c r="A359" s="21"/>
      <c r="B359" s="21"/>
      <c r="C359" s="21"/>
      <c r="D359" s="21"/>
      <c r="E359" s="22"/>
      <c r="F359" s="21"/>
      <c r="G359" s="21"/>
      <c r="I359" s="21"/>
      <c r="J359" s="21"/>
      <c r="K359" s="21"/>
    </row>
    <row r="360" spans="1:11" s="23" customFormat="1" x14ac:dyDescent="0.35">
      <c r="A360" s="21"/>
      <c r="B360" s="21"/>
      <c r="C360" s="21"/>
      <c r="D360" s="21"/>
      <c r="E360" s="22"/>
      <c r="F360" s="21"/>
      <c r="G360" s="21"/>
      <c r="I360" s="21"/>
      <c r="J360" s="21"/>
      <c r="K360" s="21"/>
    </row>
    <row r="361" spans="1:11" s="23" customFormat="1" x14ac:dyDescent="0.35">
      <c r="A361" s="21"/>
      <c r="B361" s="21"/>
      <c r="C361" s="21"/>
      <c r="D361" s="21"/>
      <c r="E361" s="22"/>
      <c r="F361" s="21"/>
      <c r="G361" s="21"/>
      <c r="I361" s="21"/>
      <c r="J361" s="21"/>
      <c r="K361" s="21"/>
    </row>
    <row r="362" spans="1:11" s="23" customFormat="1" x14ac:dyDescent="0.35">
      <c r="A362" s="21"/>
      <c r="B362" s="21"/>
      <c r="C362" s="21"/>
      <c r="D362" s="21"/>
      <c r="E362" s="22"/>
      <c r="F362" s="21"/>
      <c r="G362" s="21"/>
      <c r="I362" s="21"/>
      <c r="J362" s="21"/>
      <c r="K362" s="21"/>
    </row>
    <row r="363" spans="1:11" s="23" customFormat="1" x14ac:dyDescent="0.35">
      <c r="A363" s="21"/>
      <c r="B363" s="21"/>
      <c r="C363" s="21"/>
      <c r="D363" s="21"/>
      <c r="E363" s="22"/>
      <c r="F363" s="21"/>
      <c r="G363" s="21"/>
      <c r="I363" s="21"/>
      <c r="J363" s="21"/>
      <c r="K363" s="21"/>
    </row>
    <row r="364" spans="1:11" s="23" customFormat="1" x14ac:dyDescent="0.35">
      <c r="A364" s="21"/>
      <c r="B364" s="21"/>
      <c r="C364" s="21"/>
      <c r="D364" s="21"/>
      <c r="E364" s="22"/>
      <c r="F364" s="21"/>
      <c r="G364" s="21"/>
      <c r="I364" s="21"/>
      <c r="J364" s="21"/>
      <c r="K364" s="21"/>
    </row>
    <row r="365" spans="1:11" s="23" customFormat="1" x14ac:dyDescent="0.35">
      <c r="A365" s="21"/>
      <c r="B365" s="21"/>
      <c r="C365" s="21"/>
      <c r="D365" s="21"/>
      <c r="E365" s="22"/>
      <c r="F365" s="21"/>
      <c r="G365" s="21"/>
      <c r="I365" s="21"/>
      <c r="J365" s="21"/>
      <c r="K365" s="21"/>
    </row>
    <row r="366" spans="1:11" s="23" customFormat="1" x14ac:dyDescent="0.35">
      <c r="A366" s="21"/>
      <c r="B366" s="21"/>
      <c r="C366" s="21"/>
      <c r="D366" s="21"/>
      <c r="E366" s="22"/>
      <c r="F366" s="21"/>
      <c r="G366" s="21"/>
      <c r="I366" s="21"/>
      <c r="J366" s="21"/>
      <c r="K366" s="21"/>
    </row>
    <row r="367" spans="1:11" s="23" customFormat="1" x14ac:dyDescent="0.35">
      <c r="A367" s="21"/>
      <c r="B367" s="21"/>
      <c r="C367" s="21"/>
      <c r="D367" s="21"/>
      <c r="E367" s="22"/>
      <c r="F367" s="21"/>
      <c r="G367" s="21"/>
      <c r="I367" s="21"/>
      <c r="J367" s="21"/>
      <c r="K367" s="21"/>
    </row>
    <row r="368" spans="1:11" s="23" customFormat="1" x14ac:dyDescent="0.35">
      <c r="A368" s="21"/>
      <c r="B368" s="21"/>
      <c r="C368" s="21"/>
      <c r="D368" s="21"/>
      <c r="E368" s="22"/>
      <c r="F368" s="21"/>
      <c r="G368" s="21"/>
      <c r="I368" s="21"/>
      <c r="J368" s="21"/>
      <c r="K368" s="21"/>
    </row>
    <row r="369" spans="1:11" s="23" customFormat="1" x14ac:dyDescent="0.35">
      <c r="A369" s="21"/>
      <c r="B369" s="21"/>
      <c r="C369" s="21"/>
      <c r="D369" s="21"/>
      <c r="E369" s="22"/>
      <c r="F369" s="21"/>
      <c r="G369" s="21"/>
      <c r="I369" s="21"/>
      <c r="J369" s="21"/>
      <c r="K369" s="21"/>
    </row>
    <row r="370" spans="1:11" s="23" customFormat="1" x14ac:dyDescent="0.35">
      <c r="A370" s="21"/>
      <c r="B370" s="21"/>
      <c r="C370" s="21"/>
      <c r="D370" s="21"/>
      <c r="E370" s="22"/>
      <c r="F370" s="21"/>
      <c r="G370" s="21"/>
      <c r="I370" s="21"/>
      <c r="J370" s="21"/>
      <c r="K370" s="21"/>
    </row>
    <row r="371" spans="1:11" s="23" customFormat="1" x14ac:dyDescent="0.35">
      <c r="A371" s="21"/>
      <c r="B371" s="21"/>
      <c r="C371" s="21"/>
      <c r="D371" s="21"/>
      <c r="E371" s="22"/>
      <c r="F371" s="21"/>
      <c r="G371" s="21"/>
      <c r="I371" s="21"/>
      <c r="J371" s="21"/>
      <c r="K371" s="21"/>
    </row>
    <row r="372" spans="1:11" s="23" customFormat="1" x14ac:dyDescent="0.35">
      <c r="A372" s="21"/>
      <c r="B372" s="21"/>
      <c r="C372" s="21"/>
      <c r="D372" s="21"/>
      <c r="E372" s="22"/>
      <c r="F372" s="21"/>
      <c r="G372" s="21"/>
      <c r="I372" s="21"/>
      <c r="J372" s="21"/>
      <c r="K372" s="21"/>
    </row>
    <row r="373" spans="1:11" s="23" customFormat="1" x14ac:dyDescent="0.35">
      <c r="A373" s="21"/>
      <c r="B373" s="21"/>
      <c r="C373" s="21"/>
      <c r="D373" s="21"/>
      <c r="E373" s="22"/>
      <c r="F373" s="21"/>
      <c r="G373" s="21"/>
      <c r="I373" s="21"/>
      <c r="J373" s="21"/>
      <c r="K373" s="21"/>
    </row>
    <row r="374" spans="1:11" s="23" customFormat="1" x14ac:dyDescent="0.35">
      <c r="A374" s="21"/>
      <c r="B374" s="21"/>
      <c r="C374" s="21"/>
      <c r="D374" s="21"/>
      <c r="E374" s="22"/>
      <c r="F374" s="21"/>
      <c r="G374" s="21"/>
      <c r="I374" s="21"/>
      <c r="J374" s="21"/>
      <c r="K374" s="21"/>
    </row>
    <row r="375" spans="1:11" s="23" customFormat="1" x14ac:dyDescent="0.35">
      <c r="A375" s="21"/>
      <c r="B375" s="21"/>
      <c r="C375" s="21"/>
      <c r="D375" s="21"/>
      <c r="E375" s="22"/>
      <c r="F375" s="21"/>
      <c r="G375" s="21"/>
      <c r="I375" s="21"/>
      <c r="J375" s="21"/>
      <c r="K375" s="21"/>
    </row>
    <row r="376" spans="1:11" s="23" customFormat="1" x14ac:dyDescent="0.35">
      <c r="A376" s="21"/>
      <c r="B376" s="21"/>
      <c r="C376" s="21"/>
      <c r="D376" s="21"/>
      <c r="E376" s="22"/>
      <c r="F376" s="21"/>
      <c r="G376" s="21"/>
      <c r="I376" s="21"/>
      <c r="J376" s="21"/>
      <c r="K376" s="21"/>
    </row>
    <row r="377" spans="1:11" s="23" customFormat="1" x14ac:dyDescent="0.35">
      <c r="A377" s="21"/>
      <c r="B377" s="21"/>
      <c r="C377" s="21"/>
      <c r="D377" s="21"/>
      <c r="E377" s="22"/>
      <c r="F377" s="21"/>
      <c r="G377" s="21"/>
      <c r="I377" s="21"/>
      <c r="J377" s="21"/>
      <c r="K377" s="21"/>
    </row>
    <row r="378" spans="1:11" s="23" customFormat="1" x14ac:dyDescent="0.35">
      <c r="A378" s="21"/>
      <c r="B378" s="21"/>
      <c r="C378" s="21"/>
      <c r="D378" s="21"/>
      <c r="E378" s="22"/>
      <c r="F378" s="21"/>
      <c r="G378" s="21"/>
      <c r="I378" s="21"/>
      <c r="J378" s="21"/>
      <c r="K378" s="21"/>
    </row>
    <row r="379" spans="1:11" s="23" customFormat="1" x14ac:dyDescent="0.35">
      <c r="A379" s="21"/>
      <c r="B379" s="21"/>
      <c r="C379" s="21"/>
      <c r="D379" s="21"/>
      <c r="E379" s="22"/>
      <c r="F379" s="21"/>
      <c r="G379" s="21"/>
      <c r="I379" s="21"/>
      <c r="J379" s="21"/>
      <c r="K379" s="21"/>
    </row>
    <row r="380" spans="1:11" s="23" customFormat="1" x14ac:dyDescent="0.35">
      <c r="A380" s="21"/>
      <c r="B380" s="21"/>
      <c r="C380" s="21"/>
      <c r="D380" s="21"/>
      <c r="E380" s="22"/>
      <c r="F380" s="21"/>
      <c r="G380" s="21"/>
      <c r="I380" s="21"/>
      <c r="J380" s="21"/>
      <c r="K380" s="21"/>
    </row>
    <row r="381" spans="1:11" s="23" customFormat="1" x14ac:dyDescent="0.35">
      <c r="A381" s="21"/>
      <c r="B381" s="21"/>
      <c r="C381" s="21"/>
      <c r="D381" s="21"/>
      <c r="E381" s="22"/>
      <c r="F381" s="21"/>
      <c r="G381" s="21"/>
      <c r="I381" s="21"/>
      <c r="J381" s="21"/>
      <c r="K381" s="21"/>
    </row>
    <row r="382" spans="1:11" s="23" customFormat="1" x14ac:dyDescent="0.35">
      <c r="A382" s="21"/>
      <c r="B382" s="21"/>
      <c r="C382" s="21"/>
      <c r="D382" s="21"/>
      <c r="E382" s="22"/>
      <c r="F382" s="21"/>
      <c r="G382" s="21"/>
      <c r="I382" s="21"/>
      <c r="J382" s="21"/>
      <c r="K382" s="21"/>
    </row>
    <row r="383" spans="1:11" s="23" customFormat="1" x14ac:dyDescent="0.35">
      <c r="A383" s="21"/>
      <c r="B383" s="21"/>
      <c r="C383" s="21"/>
      <c r="D383" s="21"/>
      <c r="E383" s="22"/>
      <c r="F383" s="21"/>
      <c r="G383" s="21"/>
      <c r="I383" s="21"/>
      <c r="J383" s="21"/>
      <c r="K383" s="21"/>
    </row>
    <row r="384" spans="1:11" s="23" customFormat="1" x14ac:dyDescent="0.35">
      <c r="A384" s="21"/>
      <c r="B384" s="21"/>
      <c r="C384" s="21"/>
      <c r="D384" s="21"/>
      <c r="E384" s="22"/>
      <c r="F384" s="21"/>
      <c r="G384" s="21"/>
      <c r="I384" s="21"/>
      <c r="J384" s="21"/>
      <c r="K384" s="21"/>
    </row>
    <row r="385" spans="1:11" s="23" customFormat="1" x14ac:dyDescent="0.35">
      <c r="A385" s="21"/>
      <c r="B385" s="21"/>
      <c r="C385" s="21"/>
      <c r="D385" s="21"/>
      <c r="E385" s="22"/>
      <c r="F385" s="21"/>
      <c r="G385" s="21"/>
      <c r="I385" s="21"/>
      <c r="J385" s="21"/>
      <c r="K385" s="21"/>
    </row>
    <row r="386" spans="1:11" s="23" customFormat="1" x14ac:dyDescent="0.35">
      <c r="A386" s="21"/>
      <c r="B386" s="21"/>
      <c r="C386" s="21"/>
      <c r="D386" s="21"/>
      <c r="E386" s="22"/>
      <c r="F386" s="21"/>
      <c r="G386" s="21"/>
      <c r="I386" s="21"/>
      <c r="J386" s="21"/>
      <c r="K386" s="21"/>
    </row>
    <row r="387" spans="1:11" s="23" customFormat="1" x14ac:dyDescent="0.35">
      <c r="A387" s="21"/>
      <c r="B387" s="21"/>
      <c r="C387" s="21"/>
      <c r="D387" s="21"/>
      <c r="E387" s="22"/>
      <c r="F387" s="21"/>
      <c r="G387" s="21"/>
      <c r="I387" s="21"/>
      <c r="J387" s="21"/>
      <c r="K387" s="21"/>
    </row>
    <row r="388" spans="1:11" s="23" customFormat="1" x14ac:dyDescent="0.35">
      <c r="A388" s="21"/>
      <c r="B388" s="21"/>
      <c r="C388" s="21"/>
      <c r="D388" s="21"/>
      <c r="E388" s="22"/>
      <c r="F388" s="21"/>
      <c r="G388" s="21"/>
      <c r="I388" s="21"/>
      <c r="J388" s="21"/>
      <c r="K388" s="21"/>
    </row>
    <row r="389" spans="1:11" s="23" customFormat="1" x14ac:dyDescent="0.35">
      <c r="A389" s="21"/>
      <c r="B389" s="21"/>
      <c r="C389" s="21"/>
      <c r="D389" s="21"/>
      <c r="E389" s="22"/>
      <c r="F389" s="21"/>
      <c r="G389" s="21"/>
      <c r="I389" s="21"/>
      <c r="J389" s="21"/>
      <c r="K389" s="21"/>
    </row>
    <row r="390" spans="1:11" s="23" customFormat="1" x14ac:dyDescent="0.35">
      <c r="A390" s="21"/>
      <c r="B390" s="21"/>
      <c r="C390" s="21"/>
      <c r="D390" s="21"/>
      <c r="E390" s="22"/>
      <c r="F390" s="21"/>
      <c r="G390" s="21"/>
      <c r="I390" s="21"/>
      <c r="J390" s="21"/>
      <c r="K390" s="21"/>
    </row>
    <row r="391" spans="1:11" s="23" customFormat="1" x14ac:dyDescent="0.35">
      <c r="A391" s="21"/>
      <c r="B391" s="21"/>
      <c r="C391" s="21"/>
      <c r="D391" s="21"/>
      <c r="E391" s="22"/>
      <c r="F391" s="21"/>
      <c r="G391" s="21"/>
      <c r="I391" s="21"/>
      <c r="J391" s="21"/>
      <c r="K391" s="21"/>
    </row>
    <row r="392" spans="1:11" s="23" customFormat="1" x14ac:dyDescent="0.35">
      <c r="A392" s="21"/>
      <c r="B392" s="21"/>
      <c r="C392" s="21"/>
      <c r="D392" s="21"/>
      <c r="E392" s="22"/>
      <c r="F392" s="21"/>
      <c r="G392" s="21"/>
      <c r="I392" s="21"/>
      <c r="J392" s="21"/>
      <c r="K392" s="21"/>
    </row>
    <row r="393" spans="1:11" s="23" customFormat="1" x14ac:dyDescent="0.35">
      <c r="A393" s="21"/>
      <c r="B393" s="21"/>
      <c r="C393" s="21"/>
      <c r="D393" s="21"/>
      <c r="E393" s="22"/>
      <c r="F393" s="21"/>
      <c r="G393" s="21"/>
      <c r="I393" s="21"/>
      <c r="J393" s="21"/>
      <c r="K393" s="21"/>
    </row>
    <row r="394" spans="1:11" s="23" customFormat="1" x14ac:dyDescent="0.35">
      <c r="A394" s="21"/>
      <c r="B394" s="21"/>
      <c r="C394" s="21"/>
      <c r="D394" s="21"/>
      <c r="E394" s="22"/>
      <c r="F394" s="21"/>
      <c r="G394" s="21"/>
      <c r="I394" s="21"/>
      <c r="J394" s="21"/>
      <c r="K394" s="21"/>
    </row>
    <row r="395" spans="1:11" s="23" customFormat="1" x14ac:dyDescent="0.35">
      <c r="A395" s="21"/>
      <c r="B395" s="21"/>
      <c r="C395" s="21"/>
      <c r="D395" s="21"/>
      <c r="E395" s="22"/>
      <c r="F395" s="21"/>
      <c r="G395" s="21"/>
      <c r="I395" s="21"/>
      <c r="J395" s="21"/>
      <c r="K395" s="21"/>
    </row>
    <row r="396" spans="1:11" s="23" customFormat="1" x14ac:dyDescent="0.35">
      <c r="A396" s="21"/>
      <c r="B396" s="21"/>
      <c r="C396" s="21"/>
      <c r="D396" s="21"/>
      <c r="E396" s="22"/>
      <c r="F396" s="21"/>
      <c r="G396" s="21"/>
      <c r="I396" s="21"/>
      <c r="J396" s="21"/>
      <c r="K396" s="21"/>
    </row>
    <row r="397" spans="1:11" s="23" customFormat="1" x14ac:dyDescent="0.35">
      <c r="A397" s="21"/>
      <c r="B397" s="21"/>
      <c r="C397" s="21"/>
      <c r="D397" s="21"/>
      <c r="E397" s="22"/>
      <c r="F397" s="21"/>
      <c r="G397" s="21"/>
      <c r="I397" s="21"/>
      <c r="J397" s="21"/>
      <c r="K397" s="21"/>
    </row>
    <row r="398" spans="1:11" s="23" customFormat="1" x14ac:dyDescent="0.35">
      <c r="A398" s="21"/>
      <c r="B398" s="21"/>
      <c r="C398" s="21"/>
      <c r="D398" s="21"/>
      <c r="E398" s="22"/>
      <c r="F398" s="21"/>
      <c r="G398" s="21"/>
      <c r="I398" s="21"/>
      <c r="J398" s="21"/>
      <c r="K398" s="21"/>
    </row>
    <row r="399" spans="1:11" s="23" customFormat="1" x14ac:dyDescent="0.35">
      <c r="A399" s="21"/>
      <c r="B399" s="21"/>
      <c r="C399" s="21"/>
      <c r="D399" s="21"/>
      <c r="E399" s="22"/>
      <c r="F399" s="21"/>
      <c r="G399" s="21"/>
      <c r="I399" s="21"/>
      <c r="J399" s="21"/>
      <c r="K399" s="21"/>
    </row>
    <row r="400" spans="1:11" s="23" customFormat="1" x14ac:dyDescent="0.35">
      <c r="A400" s="21"/>
      <c r="B400" s="21"/>
      <c r="C400" s="21"/>
      <c r="D400" s="21"/>
      <c r="E400" s="22"/>
      <c r="F400" s="21"/>
      <c r="G400" s="21"/>
      <c r="I400" s="21"/>
      <c r="J400" s="21"/>
      <c r="K400" s="21"/>
    </row>
    <row r="401" spans="1:11" s="23" customFormat="1" x14ac:dyDescent="0.35">
      <c r="A401" s="21"/>
      <c r="B401" s="21"/>
      <c r="C401" s="21"/>
      <c r="D401" s="21"/>
      <c r="E401" s="22"/>
      <c r="F401" s="21"/>
      <c r="G401" s="21"/>
      <c r="I401" s="21"/>
      <c r="J401" s="21"/>
      <c r="K401" s="21"/>
    </row>
    <row r="402" spans="1:11" s="23" customFormat="1" x14ac:dyDescent="0.35">
      <c r="A402" s="21"/>
      <c r="B402" s="21"/>
      <c r="C402" s="21"/>
      <c r="D402" s="21"/>
      <c r="E402" s="22"/>
      <c r="F402" s="21"/>
      <c r="G402" s="21"/>
      <c r="I402" s="21"/>
      <c r="J402" s="21"/>
      <c r="K402" s="21"/>
    </row>
    <row r="403" spans="1:11" s="23" customFormat="1" x14ac:dyDescent="0.35">
      <c r="A403" s="21"/>
      <c r="B403" s="21"/>
      <c r="C403" s="21"/>
      <c r="D403" s="21"/>
      <c r="E403" s="22"/>
      <c r="F403" s="21"/>
      <c r="G403" s="21"/>
      <c r="I403" s="21"/>
      <c r="J403" s="21"/>
      <c r="K403" s="21"/>
    </row>
    <row r="404" spans="1:11" s="23" customFormat="1" x14ac:dyDescent="0.35">
      <c r="A404" s="21"/>
      <c r="B404" s="21"/>
      <c r="C404" s="21"/>
      <c r="D404" s="21"/>
      <c r="E404" s="22"/>
      <c r="F404" s="21"/>
      <c r="G404" s="21"/>
      <c r="I404" s="21"/>
      <c r="J404" s="21"/>
      <c r="K404" s="21"/>
    </row>
    <row r="405" spans="1:11" s="23" customFormat="1" x14ac:dyDescent="0.35">
      <c r="A405" s="21"/>
      <c r="B405" s="21"/>
      <c r="C405" s="21"/>
      <c r="D405" s="21"/>
      <c r="E405" s="22"/>
      <c r="F405" s="21"/>
      <c r="G405" s="21"/>
      <c r="I405" s="21"/>
      <c r="J405" s="21"/>
      <c r="K405" s="21"/>
    </row>
    <row r="406" spans="1:11" s="23" customFormat="1" x14ac:dyDescent="0.35">
      <c r="A406" s="21"/>
      <c r="B406" s="21"/>
      <c r="C406" s="21"/>
      <c r="D406" s="21"/>
      <c r="E406" s="22"/>
      <c r="F406" s="21"/>
      <c r="G406" s="21"/>
      <c r="I406" s="21"/>
      <c r="J406" s="21"/>
      <c r="K406" s="21"/>
    </row>
    <row r="407" spans="1:11" s="23" customFormat="1" x14ac:dyDescent="0.35">
      <c r="A407" s="21"/>
      <c r="B407" s="21"/>
      <c r="C407" s="21"/>
      <c r="D407" s="21"/>
      <c r="E407" s="22"/>
      <c r="F407" s="21"/>
      <c r="G407" s="21"/>
      <c r="I407" s="21"/>
      <c r="J407" s="21"/>
      <c r="K407" s="21"/>
    </row>
    <row r="408" spans="1:11" s="23" customFormat="1" x14ac:dyDescent="0.35">
      <c r="A408" s="21"/>
      <c r="B408" s="21"/>
      <c r="C408" s="21"/>
      <c r="D408" s="21"/>
      <c r="E408" s="22"/>
      <c r="F408" s="21"/>
      <c r="G408" s="21"/>
      <c r="I408" s="21"/>
      <c r="J408" s="21"/>
      <c r="K408" s="21"/>
    </row>
    <row r="409" spans="1:11" s="23" customFormat="1" x14ac:dyDescent="0.35">
      <c r="A409" s="21"/>
      <c r="B409" s="21"/>
      <c r="C409" s="21"/>
      <c r="D409" s="21"/>
      <c r="E409" s="22"/>
      <c r="F409" s="21"/>
      <c r="G409" s="21"/>
      <c r="I409" s="21"/>
      <c r="J409" s="21"/>
      <c r="K409" s="21"/>
    </row>
    <row r="410" spans="1:11" s="23" customFormat="1" x14ac:dyDescent="0.35">
      <c r="A410" s="21"/>
      <c r="B410" s="21"/>
      <c r="C410" s="21"/>
      <c r="D410" s="21"/>
      <c r="E410" s="22"/>
      <c r="F410" s="21"/>
      <c r="G410" s="21"/>
      <c r="I410" s="21"/>
      <c r="J410" s="21"/>
      <c r="K410" s="21"/>
    </row>
  </sheetData>
  <autoFilter ref="A2:H310" xr:uid="{C725959B-2689-4B78-ACC7-678EDACB744A}"/>
  <pageMargins left="0.74803149606299213" right="0.74803149606299213" top="0.98425196850393704" bottom="0.98425196850393704" header="0.51181102362204722" footer="0.51181102362204722"/>
  <pageSetup paperSize="9" orientation="landscape" horizontalDpi="1200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01202-7FE8-4EC0-966F-0E89C15473F3}">
  <sheetPr codeName="Foglio5"/>
  <dimension ref="A2:L51"/>
  <sheetViews>
    <sheetView workbookViewId="0">
      <selection activeCell="C7" sqref="C7"/>
    </sheetView>
  </sheetViews>
  <sheetFormatPr defaultRowHeight="14.35" x14ac:dyDescent="0.5"/>
  <cols>
    <col min="1" max="1" width="23.87890625" bestFit="1" customWidth="1"/>
    <col min="2" max="2" width="19.1171875" bestFit="1" customWidth="1"/>
    <col min="3" max="3" width="9" bestFit="1" customWidth="1"/>
    <col min="4" max="5" width="10" bestFit="1" customWidth="1"/>
    <col min="6" max="6" width="9" bestFit="1" customWidth="1"/>
    <col min="7" max="8" width="1.76171875" bestFit="1" customWidth="1"/>
    <col min="9" max="11" width="2.76171875" bestFit="1" customWidth="1"/>
    <col min="12" max="12" width="16.29296875" bestFit="1" customWidth="1"/>
    <col min="13" max="14" width="8.87890625" bestFit="1" customWidth="1"/>
    <col min="15" max="15" width="16.29296875" bestFit="1" customWidth="1"/>
  </cols>
  <sheetData>
    <row r="2" spans="1:12" x14ac:dyDescent="0.5">
      <c r="A2" s="70" t="s">
        <v>619</v>
      </c>
      <c r="B2" s="70" t="s">
        <v>616</v>
      </c>
    </row>
    <row r="3" spans="1:12" x14ac:dyDescent="0.5">
      <c r="A3" s="70" t="s">
        <v>618</v>
      </c>
      <c r="B3">
        <v>3</v>
      </c>
      <c r="C3">
        <v>4</v>
      </c>
      <c r="D3">
        <v>5</v>
      </c>
      <c r="E3">
        <v>6</v>
      </c>
      <c r="F3">
        <v>7</v>
      </c>
      <c r="G3">
        <v>8</v>
      </c>
      <c r="H3">
        <v>9</v>
      </c>
      <c r="I3">
        <v>10</v>
      </c>
      <c r="J3">
        <v>11</v>
      </c>
      <c r="K3">
        <v>12</v>
      </c>
      <c r="L3" t="s">
        <v>617</v>
      </c>
    </row>
    <row r="4" spans="1:12" x14ac:dyDescent="0.5">
      <c r="A4" s="71" t="s">
        <v>117</v>
      </c>
      <c r="B4" s="72">
        <v>73002.399999999994</v>
      </c>
      <c r="C4" s="72">
        <v>1440</v>
      </c>
      <c r="D4" s="72">
        <v>45635</v>
      </c>
      <c r="E4" s="72">
        <v>70699.199999999997</v>
      </c>
      <c r="F4" s="72">
        <v>7800</v>
      </c>
      <c r="G4" s="72"/>
      <c r="H4" s="72"/>
      <c r="I4" s="72"/>
      <c r="J4" s="72"/>
      <c r="K4" s="72"/>
      <c r="L4" s="72">
        <v>198576.59999999998</v>
      </c>
    </row>
    <row r="5" spans="1:12" x14ac:dyDescent="0.5">
      <c r="A5" s="71" t="s">
        <v>143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x14ac:dyDescent="0.5">
      <c r="A6" s="71" t="s">
        <v>165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1:12" x14ac:dyDescent="0.5">
      <c r="A7" s="71" t="s">
        <v>109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</row>
    <row r="8" spans="1:12" x14ac:dyDescent="0.5">
      <c r="A8" s="71" t="s">
        <v>160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</row>
    <row r="9" spans="1:12" x14ac:dyDescent="0.5">
      <c r="A9" s="71" t="s">
        <v>133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  <row r="10" spans="1:12" x14ac:dyDescent="0.5">
      <c r="A10" s="71" t="s">
        <v>148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</row>
    <row r="11" spans="1:12" x14ac:dyDescent="0.5">
      <c r="A11" s="71" t="s">
        <v>142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</row>
    <row r="12" spans="1:12" x14ac:dyDescent="0.5">
      <c r="A12" s="71" t="s">
        <v>152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</row>
    <row r="13" spans="1:12" x14ac:dyDescent="0.5">
      <c r="A13" s="71" t="s">
        <v>158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</row>
    <row r="14" spans="1:12" x14ac:dyDescent="0.5">
      <c r="A14" s="71" t="s">
        <v>134</v>
      </c>
      <c r="B14" s="72"/>
      <c r="C14" s="72"/>
      <c r="D14" s="72">
        <v>51</v>
      </c>
      <c r="E14" s="72"/>
      <c r="F14" s="72"/>
      <c r="G14" s="72"/>
      <c r="H14" s="72"/>
      <c r="I14" s="72"/>
      <c r="J14" s="72"/>
      <c r="K14" s="72"/>
      <c r="L14" s="72">
        <v>51</v>
      </c>
    </row>
    <row r="15" spans="1:12" x14ac:dyDescent="0.5">
      <c r="A15" s="71" t="s">
        <v>153</v>
      </c>
      <c r="B15" s="72">
        <v>132</v>
      </c>
      <c r="C15" s="72"/>
      <c r="D15" s="72"/>
      <c r="E15" s="72"/>
      <c r="F15" s="72"/>
      <c r="G15" s="72"/>
      <c r="H15" s="72"/>
      <c r="I15" s="72"/>
      <c r="J15" s="72"/>
      <c r="K15" s="72"/>
      <c r="L15" s="72">
        <v>132</v>
      </c>
    </row>
    <row r="16" spans="1:12" x14ac:dyDescent="0.5">
      <c r="A16" s="71" t="s">
        <v>167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</row>
    <row r="17" spans="1:12" x14ac:dyDescent="0.5">
      <c r="A17" s="71" t="s">
        <v>168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</row>
    <row r="18" spans="1:12" x14ac:dyDescent="0.5">
      <c r="A18" s="71" t="s">
        <v>162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</row>
    <row r="19" spans="1:12" x14ac:dyDescent="0.5">
      <c r="A19" s="71" t="s">
        <v>144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</row>
    <row r="20" spans="1:12" x14ac:dyDescent="0.5">
      <c r="A20" s="71" t="s">
        <v>155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</row>
    <row r="21" spans="1:12" x14ac:dyDescent="0.5">
      <c r="A21" s="71" t="s">
        <v>139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</row>
    <row r="22" spans="1:12" x14ac:dyDescent="0.5">
      <c r="A22" s="71" t="s">
        <v>159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</row>
    <row r="23" spans="1:12" x14ac:dyDescent="0.5">
      <c r="A23" s="71" t="s">
        <v>145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</row>
    <row r="24" spans="1:12" x14ac:dyDescent="0.5">
      <c r="A24" s="71" t="s">
        <v>617</v>
      </c>
      <c r="B24" s="72">
        <v>73134.399999999994</v>
      </c>
      <c r="C24" s="72">
        <v>1440</v>
      </c>
      <c r="D24" s="72">
        <v>45686</v>
      </c>
      <c r="E24" s="72">
        <v>70699.199999999997</v>
      </c>
      <c r="F24" s="72">
        <v>7800</v>
      </c>
      <c r="G24" s="72"/>
      <c r="H24" s="72"/>
      <c r="I24" s="72"/>
      <c r="J24" s="72"/>
      <c r="K24" s="72"/>
      <c r="L24" s="72">
        <v>198759.59999999998</v>
      </c>
    </row>
    <row r="29" spans="1:12" x14ac:dyDescent="0.5">
      <c r="A29" s="70" t="s">
        <v>620</v>
      </c>
      <c r="B29" s="70" t="s">
        <v>616</v>
      </c>
    </row>
    <row r="30" spans="1:12" x14ac:dyDescent="0.5">
      <c r="A30" s="70" t="s">
        <v>618</v>
      </c>
      <c r="B30">
        <v>3</v>
      </c>
      <c r="C30">
        <v>4</v>
      </c>
      <c r="D30">
        <v>5</v>
      </c>
      <c r="E30">
        <v>6</v>
      </c>
      <c r="F30">
        <v>7</v>
      </c>
      <c r="G30">
        <v>8</v>
      </c>
      <c r="H30">
        <v>9</v>
      </c>
      <c r="I30">
        <v>10</v>
      </c>
      <c r="J30">
        <v>11</v>
      </c>
      <c r="K30">
        <v>12</v>
      </c>
      <c r="L30" t="s">
        <v>617</v>
      </c>
    </row>
    <row r="31" spans="1:12" x14ac:dyDescent="0.5">
      <c r="A31" s="71" t="s">
        <v>117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</row>
    <row r="32" spans="1:12" x14ac:dyDescent="0.5">
      <c r="A32" s="71" t="s">
        <v>143</v>
      </c>
      <c r="B32" s="72"/>
      <c r="C32" s="72"/>
      <c r="D32" s="72"/>
      <c r="E32" s="72">
        <v>-4665</v>
      </c>
      <c r="F32" s="72"/>
      <c r="G32" s="72"/>
      <c r="H32" s="72"/>
      <c r="I32" s="72"/>
      <c r="J32" s="72"/>
      <c r="K32" s="72"/>
      <c r="L32" s="72">
        <v>-4665</v>
      </c>
    </row>
    <row r="33" spans="1:12" x14ac:dyDescent="0.5">
      <c r="A33" s="71" t="s">
        <v>165</v>
      </c>
      <c r="B33" s="72">
        <v>-774</v>
      </c>
      <c r="C33" s="72">
        <v>-180</v>
      </c>
      <c r="D33" s="72"/>
      <c r="E33" s="72"/>
      <c r="F33" s="72"/>
      <c r="G33" s="72"/>
      <c r="H33" s="72"/>
      <c r="I33" s="72"/>
      <c r="J33" s="72"/>
      <c r="K33" s="72"/>
      <c r="L33" s="72">
        <v>-954</v>
      </c>
    </row>
    <row r="34" spans="1:12" x14ac:dyDescent="0.5">
      <c r="A34" s="71" t="s">
        <v>109</v>
      </c>
      <c r="B34" s="72">
        <v>-520.16999999999996</v>
      </c>
      <c r="C34" s="72">
        <v>-584.39</v>
      </c>
      <c r="D34" s="72">
        <v>-100</v>
      </c>
      <c r="E34" s="72">
        <v>-1600</v>
      </c>
      <c r="F34" s="72">
        <v>-100</v>
      </c>
      <c r="G34" s="72">
        <v>-100</v>
      </c>
      <c r="H34" s="72">
        <v>-1600</v>
      </c>
      <c r="I34" s="72">
        <v>-100</v>
      </c>
      <c r="J34" s="72">
        <v>-100</v>
      </c>
      <c r="K34" s="72">
        <v>-1600</v>
      </c>
      <c r="L34" s="72">
        <v>-6404.5599999999995</v>
      </c>
    </row>
    <row r="35" spans="1:12" x14ac:dyDescent="0.5">
      <c r="A35" s="71" t="s">
        <v>160</v>
      </c>
      <c r="B35" s="72">
        <v>-2586.3200000000002</v>
      </c>
      <c r="C35" s="72"/>
      <c r="D35" s="72"/>
      <c r="E35" s="72"/>
      <c r="F35" s="72"/>
      <c r="G35" s="72"/>
      <c r="H35" s="72"/>
      <c r="I35" s="72"/>
      <c r="J35" s="72"/>
      <c r="K35" s="72"/>
      <c r="L35" s="72">
        <v>-2586.3200000000002</v>
      </c>
    </row>
    <row r="36" spans="1:12" x14ac:dyDescent="0.5">
      <c r="A36" s="71" t="s">
        <v>133</v>
      </c>
      <c r="B36" s="72">
        <v>-22611.229999999996</v>
      </c>
      <c r="C36" s="72">
        <v>-6210</v>
      </c>
      <c r="D36" s="72"/>
      <c r="E36" s="72">
        <v>-1800</v>
      </c>
      <c r="F36" s="72">
        <v>-4480</v>
      </c>
      <c r="G36" s="72"/>
      <c r="H36" s="72"/>
      <c r="I36" s="72">
        <v>-4230</v>
      </c>
      <c r="J36" s="72"/>
      <c r="K36" s="72"/>
      <c r="L36" s="72">
        <v>-39331.229999999996</v>
      </c>
    </row>
    <row r="37" spans="1:12" x14ac:dyDescent="0.5">
      <c r="A37" s="71" t="s">
        <v>148</v>
      </c>
      <c r="B37" s="72">
        <v>-6248.4</v>
      </c>
      <c r="C37" s="72">
        <v>-15120.26</v>
      </c>
      <c r="D37" s="72">
        <v>-9767.25</v>
      </c>
      <c r="E37" s="72">
        <v>-8843.27</v>
      </c>
      <c r="F37" s="72">
        <v>-1600</v>
      </c>
      <c r="G37" s="72">
        <v>-1600</v>
      </c>
      <c r="H37" s="72">
        <v>-1600</v>
      </c>
      <c r="I37" s="72">
        <v>-2620</v>
      </c>
      <c r="J37" s="72">
        <v>-1090</v>
      </c>
      <c r="K37" s="72">
        <v>-1090</v>
      </c>
      <c r="L37" s="72">
        <v>-49579.18</v>
      </c>
    </row>
    <row r="38" spans="1:12" x14ac:dyDescent="0.5">
      <c r="A38" s="71" t="s">
        <v>142</v>
      </c>
      <c r="B38" s="72">
        <v>-41658.979999999996</v>
      </c>
      <c r="C38" s="72">
        <v>-41160.759999999995</v>
      </c>
      <c r="D38" s="72">
        <v>-40933.58</v>
      </c>
      <c r="E38" s="72">
        <v>-19680</v>
      </c>
      <c r="F38" s="72">
        <v>-8112</v>
      </c>
      <c r="G38" s="72"/>
      <c r="H38" s="72"/>
      <c r="I38" s="72"/>
      <c r="J38" s="72"/>
      <c r="K38" s="72"/>
      <c r="L38" s="72">
        <v>-151545.32</v>
      </c>
    </row>
    <row r="39" spans="1:12" x14ac:dyDescent="0.5">
      <c r="A39" s="71" t="s">
        <v>152</v>
      </c>
      <c r="B39" s="72">
        <v>-13729.8</v>
      </c>
      <c r="C39" s="72">
        <v>-5884.2</v>
      </c>
      <c r="D39" s="72">
        <v>-5884.2</v>
      </c>
      <c r="E39" s="72">
        <v>-5884.2</v>
      </c>
      <c r="F39" s="72">
        <v>-5884.2</v>
      </c>
      <c r="G39" s="72">
        <v>-5884.2</v>
      </c>
      <c r="H39" s="72">
        <v>-5000</v>
      </c>
      <c r="I39" s="72">
        <v>-5884.2</v>
      </c>
      <c r="J39" s="72">
        <v>-5884.2</v>
      </c>
      <c r="K39" s="72">
        <v>-5884.2</v>
      </c>
      <c r="L39" s="72">
        <v>-65803.399999999994</v>
      </c>
    </row>
    <row r="40" spans="1:12" x14ac:dyDescent="0.5">
      <c r="A40" s="71" t="s">
        <v>158</v>
      </c>
      <c r="B40" s="72">
        <v>-4366.8999999999996</v>
      </c>
      <c r="C40" s="72">
        <v>-1458</v>
      </c>
      <c r="D40" s="72"/>
      <c r="E40" s="72"/>
      <c r="F40" s="72"/>
      <c r="G40" s="72"/>
      <c r="H40" s="72"/>
      <c r="I40" s="72"/>
      <c r="J40" s="72"/>
      <c r="K40" s="72"/>
      <c r="L40" s="72">
        <v>-5824.9</v>
      </c>
    </row>
    <row r="41" spans="1:12" x14ac:dyDescent="0.5">
      <c r="A41" s="71" t="s">
        <v>134</v>
      </c>
      <c r="B41" s="72">
        <v>-23989.920000000002</v>
      </c>
      <c r="C41" s="72">
        <v>-31417.52</v>
      </c>
      <c r="D41" s="72">
        <v>-34683.55999999999</v>
      </c>
      <c r="E41" s="72">
        <v>-32450.649999999998</v>
      </c>
      <c r="F41" s="72">
        <v>-18940</v>
      </c>
      <c r="G41" s="72"/>
      <c r="H41" s="72"/>
      <c r="I41" s="72"/>
      <c r="J41" s="72"/>
      <c r="K41" s="72"/>
      <c r="L41" s="72">
        <v>-141481.65</v>
      </c>
    </row>
    <row r="42" spans="1:12" x14ac:dyDescent="0.5">
      <c r="A42" s="71" t="s">
        <v>153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</row>
    <row r="43" spans="1:12" x14ac:dyDescent="0.5">
      <c r="A43" s="71" t="s">
        <v>167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</row>
    <row r="44" spans="1:12" x14ac:dyDescent="0.5">
      <c r="A44" s="71" t="s">
        <v>168</v>
      </c>
      <c r="B44" s="72"/>
      <c r="C44" s="72"/>
      <c r="D44" s="72">
        <v>-1785.7</v>
      </c>
      <c r="E44" s="72"/>
      <c r="F44" s="72"/>
      <c r="G44" s="72"/>
      <c r="H44" s="72"/>
      <c r="I44" s="72"/>
      <c r="J44" s="72"/>
      <c r="K44" s="72"/>
      <c r="L44" s="72">
        <v>-1785.7</v>
      </c>
    </row>
    <row r="45" spans="1:12" x14ac:dyDescent="0.5">
      <c r="A45" s="71" t="s">
        <v>162</v>
      </c>
      <c r="B45" s="72">
        <v>-50</v>
      </c>
      <c r="C45" s="72"/>
      <c r="D45" s="72"/>
      <c r="E45" s="72"/>
      <c r="F45" s="72"/>
      <c r="G45" s="72"/>
      <c r="H45" s="72"/>
      <c r="I45" s="72"/>
      <c r="J45" s="72"/>
      <c r="K45" s="72"/>
      <c r="L45" s="72">
        <v>-50</v>
      </c>
    </row>
    <row r="46" spans="1:12" x14ac:dyDescent="0.5">
      <c r="A46" s="71" t="s">
        <v>144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</row>
    <row r="47" spans="1:12" x14ac:dyDescent="0.5">
      <c r="A47" s="71" t="s">
        <v>155</v>
      </c>
      <c r="B47" s="72">
        <v>-4613.18</v>
      </c>
      <c r="C47" s="72"/>
      <c r="D47" s="72">
        <v>-4613.18</v>
      </c>
      <c r="E47" s="72"/>
      <c r="F47" s="72"/>
      <c r="G47" s="72">
        <v>-4677.3</v>
      </c>
      <c r="H47" s="72"/>
      <c r="I47" s="72"/>
      <c r="J47" s="72">
        <v>-4677.3</v>
      </c>
      <c r="K47" s="72"/>
      <c r="L47" s="72">
        <v>-18580.96</v>
      </c>
    </row>
    <row r="48" spans="1:12" x14ac:dyDescent="0.5">
      <c r="A48" s="71" t="s">
        <v>139</v>
      </c>
      <c r="B48" s="72">
        <v>-437.87</v>
      </c>
      <c r="C48" s="72">
        <v>-229</v>
      </c>
      <c r="D48" s="72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-666.87</v>
      </c>
    </row>
    <row r="49" spans="1:12" x14ac:dyDescent="0.5">
      <c r="A49" s="71" t="s">
        <v>159</v>
      </c>
      <c r="B49" s="72">
        <v>-813.7</v>
      </c>
      <c r="C49" s="72"/>
      <c r="D49" s="72"/>
      <c r="E49" s="72"/>
      <c r="F49" s="72"/>
      <c r="G49" s="72"/>
      <c r="H49" s="72"/>
      <c r="I49" s="72"/>
      <c r="J49" s="72"/>
      <c r="K49" s="72"/>
      <c r="L49" s="72">
        <v>-813.7</v>
      </c>
    </row>
    <row r="50" spans="1:12" x14ac:dyDescent="0.5">
      <c r="A50" s="71" t="s">
        <v>145</v>
      </c>
      <c r="B50" s="72">
        <v>-5004.74</v>
      </c>
      <c r="C50" s="72">
        <v>-8081.83</v>
      </c>
      <c r="D50" s="72">
        <v>-3350</v>
      </c>
      <c r="E50" s="72">
        <v>-3000</v>
      </c>
      <c r="F50" s="72">
        <v>-3350</v>
      </c>
      <c r="G50" s="72">
        <v>-3000</v>
      </c>
      <c r="H50" s="72">
        <v>-3350</v>
      </c>
      <c r="I50" s="72">
        <v>-3000</v>
      </c>
      <c r="J50" s="72">
        <v>-3350</v>
      </c>
      <c r="K50" s="72">
        <v>-3000</v>
      </c>
      <c r="L50" s="72">
        <v>-38486.57</v>
      </c>
    </row>
    <row r="51" spans="1:12" x14ac:dyDescent="0.5">
      <c r="A51" s="71" t="s">
        <v>617</v>
      </c>
      <c r="B51" s="72">
        <v>-127405.20999999999</v>
      </c>
      <c r="C51" s="72">
        <v>-110325.96</v>
      </c>
      <c r="D51" s="72">
        <v>-101117.47</v>
      </c>
      <c r="E51" s="72">
        <v>-77923.12</v>
      </c>
      <c r="F51" s="72">
        <v>-42466.2</v>
      </c>
      <c r="G51" s="72">
        <v>-15261.5</v>
      </c>
      <c r="H51" s="72">
        <v>-11550</v>
      </c>
      <c r="I51" s="72">
        <v>-15834.2</v>
      </c>
      <c r="J51" s="72">
        <v>-15101.5</v>
      </c>
      <c r="K51" s="72">
        <v>-11574.2</v>
      </c>
      <c r="L51" s="72">
        <v>-528559.3600000001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Comandi</vt:lpstr>
      <vt:lpstr>Scadenziario</vt:lpstr>
      <vt:lpstr>BUDGET CASSA</vt:lpstr>
      <vt:lpstr>Movimenti a budget</vt:lpstr>
      <vt:lpstr>PIVOT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</dc:creator>
  <cp:lastModifiedBy>Michele</cp:lastModifiedBy>
  <dcterms:created xsi:type="dcterms:W3CDTF">2020-05-26T13:32:15Z</dcterms:created>
  <dcterms:modified xsi:type="dcterms:W3CDTF">2020-05-27T16:01:35Z</dcterms:modified>
</cp:coreProperties>
</file>